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0" tabRatio="599" firstSheet="1" activeTab="2"/>
  </bookViews>
  <sheets>
    <sheet name="Foglio1" sheetId="1" state="hidden" r:id="rId1"/>
    <sheet name="RISULTATI CAMERA" sheetId="2" r:id="rId2"/>
    <sheet name="RISULTATI SENATO" sheetId="3" r:id="rId3"/>
  </sheets>
  <definedNames/>
  <calcPr fullCalcOnLoad="1"/>
</workbook>
</file>

<file path=xl/sharedStrings.xml><?xml version="1.0" encoding="utf-8"?>
<sst xmlns="http://schemas.openxmlformats.org/spreadsheetml/2006/main" count="136" uniqueCount="60">
  <si>
    <t>SEZ</t>
  </si>
  <si>
    <t>TOT</t>
  </si>
  <si>
    <t>MAS</t>
  </si>
  <si>
    <t>FEM</t>
  </si>
  <si>
    <t>NULLE</t>
  </si>
  <si>
    <t>BIAN.</t>
  </si>
  <si>
    <t>*</t>
  </si>
  <si>
    <t>%VOTI</t>
  </si>
  <si>
    <t>FORZA ITALIA</t>
  </si>
  <si>
    <t>FRATELLI D'ITALIA CON GIORGIA MELONI</t>
  </si>
  <si>
    <t>MOVIMENTO 5 STELLE</t>
  </si>
  <si>
    <t>UNINOMINALE</t>
  </si>
  <si>
    <t>ILARIA FONTANA</t>
  </si>
  <si>
    <t>PAOLO DI RUZZA</t>
  </si>
  <si>
    <t>ITALIA SOVRANA E POPOLARE</t>
  </si>
  <si>
    <t>PARTITO DEMOGRATICO- ITALIA DEMOCRATICA E PROGRESSISTA</t>
  </si>
  <si>
    <t>ALLEANZA VERDI E SINISTRA</t>
  </si>
  <si>
    <t>SONIA SALE</t>
  </si>
  <si>
    <t>UNIONE POPOLARE CON DE MAGISTRIS</t>
  </si>
  <si>
    <t>MASSIMO RUSPANDINI</t>
  </si>
  <si>
    <t>LEGA PER SALVINI PREMIER</t>
  </si>
  <si>
    <t>NOI MODERATI - LUPI - TOTI - BRUGNARO- UDC</t>
  </si>
  <si>
    <t>FRATELLI D'ITALIA CON GIORGIA  MELONI</t>
  </si>
  <si>
    <t>TOT.</t>
  </si>
  <si>
    <t>ELEZIONI POLITICHE 25 SETTEMBRE 2022 
SENATO DELLA REPUBBLICA</t>
  </si>
  <si>
    <t>CASTELLUCCI EDOARDO</t>
  </si>
  <si>
    <t>VITA</t>
  </si>
  <si>
    <t>LOLLOBRIGIDA LUIGIA DETTA GINA</t>
  </si>
  <si>
    <t xml:space="preserve">TOT. </t>
  </si>
  <si>
    <t>CARCONE DOMENICO</t>
  </si>
  <si>
    <t>SACCHETTI ANNA</t>
  </si>
  <si>
    <t>MESSORE SERGIO</t>
  </si>
  <si>
    <t>IMPEGNO CIVICO LUIGI DI MAIO - CENTRO DEMOCRATICO</t>
  </si>
  <si>
    <t>D'ETTORRE ROCCO</t>
  </si>
  <si>
    <t>MARIATERESA BELLOFATTO</t>
  </si>
  <si>
    <t>ALTERNATIVA PER L'ITALIA - NO GREEN PASS</t>
  </si>
  <si>
    <t>ANDREA  TURRIZIANI</t>
  </si>
  <si>
    <t>STEFANO CARDUCCI</t>
  </si>
  <si>
    <t>AZIONE ITALIA VIVA E CALENDA</t>
  </si>
  <si>
    <t xml:space="preserve">IMPEGNO
CIVICO CENTRO DEMOCRATICO LUIGI DI MAIO </t>
  </si>
  <si>
    <t xml:space="preserve">FORZA ITALIA </t>
  </si>
  <si>
    <t>NOI MODERATI- NOI CON L'ITALIA MAURIZIO LUPIITALIA AL CENTRO CONTOTI-CORAGGIO ITALIA BRUGNARO-UDC</t>
  </si>
  <si>
    <t>TOMASSETTI
VIOLETTA</t>
  </si>
  <si>
    <t>PANTANO ADAMO</t>
  </si>
  <si>
    <t>AZIONE-ITALIA VIVA- CALENDA</t>
  </si>
  <si>
    <t>PARTITO COMUNISTA ITALIANO</t>
  </si>
  <si>
    <t xml:space="preserve">PIU EUROPA 
</t>
  </si>
  <si>
    <t xml:space="preserve">PARTITYO DEMOCRATICO- ITALIA DEMOCRATICA E PROGRESSISTA
</t>
  </si>
  <si>
    <t>TOTALI LISTA</t>
  </si>
  <si>
    <t>TOTALI UNINOMINALI</t>
  </si>
  <si>
    <t>2 FAZZONE CLAUDIO</t>
  </si>
  <si>
    <t>conte</t>
  </si>
  <si>
    <t xml:space="preserve">PER L'ITALIA CON PARAGONE ITALEXIT </t>
  </si>
  <si>
    <t>DAMIANA FIAMMENGHI</t>
  </si>
  <si>
    <t>PER L'ITALIA CON PARAGONE
ITALEXIT</t>
  </si>
  <si>
    <t>PIU EUROPA CON EMMA BONINOELEZIONE</t>
  </si>
  <si>
    <t>LISTA 
COLLEGATA</t>
  </si>
  <si>
    <t>totale</t>
  </si>
  <si>
    <t>TOTALI
VOTI 
VALIDI</t>
  </si>
  <si>
    <t>contestate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</si>
</sst>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11" borderId="0" xfId="0" applyFill="1" applyAlignment="1">
      <alignment/>
    </xf>
    <xf numFmtId="0" fontId="0" fillId="27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7" fillId="33" borderId="11" xfId="0" applyFont="1" applyFill="1" applyBorder="1" applyAlignment="1">
      <alignment horizontal="right"/>
    </xf>
    <xf numFmtId="0" fontId="27" fillId="33" borderId="0" xfId="0" applyFont="1" applyFill="1" applyAlignment="1">
      <alignment horizontal="left"/>
    </xf>
    <xf numFmtId="0" fontId="27" fillId="33" borderId="11" xfId="0" applyFont="1" applyFill="1" applyBorder="1" applyAlignment="1">
      <alignment/>
    </xf>
    <xf numFmtId="0" fontId="27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85725</xdr:rowOff>
    </xdr:from>
    <xdr:to>
      <xdr:col>1</xdr:col>
      <xdr:colOff>28575</xdr:colOff>
      <xdr:row>7</xdr:row>
      <xdr:rowOff>9525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161925</xdr:rowOff>
    </xdr:from>
    <xdr:to>
      <xdr:col>6</xdr:col>
      <xdr:colOff>19050</xdr:colOff>
      <xdr:row>4</xdr:row>
      <xdr:rowOff>104775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85775"/>
          <a:ext cx="2590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</xdr:row>
      <xdr:rowOff>123825</xdr:rowOff>
    </xdr:from>
    <xdr:to>
      <xdr:col>5</xdr:col>
      <xdr:colOff>409575</xdr:colOff>
      <xdr:row>5</xdr:row>
      <xdr:rowOff>123825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71525"/>
          <a:ext cx="2057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</xdr:row>
      <xdr:rowOff>133350</xdr:rowOff>
    </xdr:from>
    <xdr:to>
      <xdr:col>4</xdr:col>
      <xdr:colOff>219075</xdr:colOff>
      <xdr:row>6</xdr:row>
      <xdr:rowOff>123825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942975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</xdr:row>
      <xdr:rowOff>161925</xdr:rowOff>
    </xdr:from>
    <xdr:to>
      <xdr:col>7</xdr:col>
      <xdr:colOff>333375</xdr:colOff>
      <xdr:row>7</xdr:row>
      <xdr:rowOff>47625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485775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</xdr:row>
      <xdr:rowOff>142875</xdr:rowOff>
    </xdr:from>
    <xdr:to>
      <xdr:col>17</xdr:col>
      <xdr:colOff>695325</xdr:colOff>
      <xdr:row>6</xdr:row>
      <xdr:rowOff>28575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352925" y="304800"/>
          <a:ext cx="6953250" cy="695325"/>
        </a:xfrm>
        <a:prstGeom prst="rect">
          <a:avLst/>
        </a:prstGeom>
        <a:solidFill>
          <a:srgbClr val="D7E4BD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ELEZIONI POLITICHE 25 SETTEMBRE 2022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CAMERA DEI DEPUTATI DELLA REPUBBLICA  </a:t>
          </a:r>
        </a:p>
      </xdr:txBody>
    </xdr:sp>
    <xdr:clientData/>
  </xdr:twoCellAnchor>
  <xdr:twoCellAnchor>
    <xdr:from>
      <xdr:col>5</xdr:col>
      <xdr:colOff>323850</xdr:colOff>
      <xdr:row>7</xdr:row>
      <xdr:rowOff>266700</xdr:rowOff>
    </xdr:from>
    <xdr:to>
      <xdr:col>7</xdr:col>
      <xdr:colOff>161925</xdr:colOff>
      <xdr:row>8</xdr:row>
      <xdr:rowOff>238125</xdr:rowOff>
    </xdr:to>
    <xdr:sp>
      <xdr:nvSpPr>
        <xdr:cNvPr id="7" name="Text Box 36"/>
        <xdr:cNvSpPr txBox="1">
          <a:spLocks noChangeArrowheads="1"/>
        </xdr:cNvSpPr>
      </xdr:nvSpPr>
      <xdr:spPr>
        <a:xfrm>
          <a:off x="3048000" y="1390650"/>
          <a:ext cx="1000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VOTANTI</a:t>
          </a:r>
        </a:p>
      </xdr:txBody>
    </xdr:sp>
    <xdr:clientData/>
  </xdr:twoCellAnchor>
  <xdr:twoCellAnchor>
    <xdr:from>
      <xdr:col>9</xdr:col>
      <xdr:colOff>304800</xdr:colOff>
      <xdr:row>8</xdr:row>
      <xdr:rowOff>0</xdr:rowOff>
    </xdr:from>
    <xdr:to>
      <xdr:col>12</xdr:col>
      <xdr:colOff>495300</xdr:colOff>
      <xdr:row>8</xdr:row>
      <xdr:rowOff>276225</xdr:rowOff>
    </xdr:to>
    <xdr:sp>
      <xdr:nvSpPr>
        <xdr:cNvPr id="8" name="Text Box 37"/>
        <xdr:cNvSpPr txBox="1">
          <a:spLocks noChangeArrowheads="1"/>
        </xdr:cNvSpPr>
      </xdr:nvSpPr>
      <xdr:spPr>
        <a:xfrm>
          <a:off x="5172075" y="1409700"/>
          <a:ext cx="1933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SPOGLIO SCHEDE</a:t>
          </a:r>
        </a:p>
      </xdr:txBody>
    </xdr:sp>
    <xdr:clientData/>
  </xdr:twoCellAnchor>
  <xdr:twoCellAnchor>
    <xdr:from>
      <xdr:col>1</xdr:col>
      <xdr:colOff>304800</xdr:colOff>
      <xdr:row>8</xdr:row>
      <xdr:rowOff>0</xdr:rowOff>
    </xdr:from>
    <xdr:to>
      <xdr:col>3</xdr:col>
      <xdr:colOff>238125</xdr:colOff>
      <xdr:row>8</xdr:row>
      <xdr:rowOff>295275</xdr:rowOff>
    </xdr:to>
    <xdr:sp>
      <xdr:nvSpPr>
        <xdr:cNvPr id="9" name="Text Box 38"/>
        <xdr:cNvSpPr txBox="1">
          <a:spLocks noChangeArrowheads="1"/>
        </xdr:cNvSpPr>
      </xdr:nvSpPr>
      <xdr:spPr>
        <a:xfrm>
          <a:off x="914400" y="1409700"/>
          <a:ext cx="1152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ELETTORI</a:t>
          </a:r>
        </a:p>
      </xdr:txBody>
    </xdr:sp>
    <xdr:clientData/>
  </xdr:twoCellAnchor>
  <xdr:twoCellAnchor>
    <xdr:from>
      <xdr:col>14</xdr:col>
      <xdr:colOff>19050</xdr:colOff>
      <xdr:row>6</xdr:row>
      <xdr:rowOff>152400</xdr:rowOff>
    </xdr:from>
    <xdr:to>
      <xdr:col>14</xdr:col>
      <xdr:colOff>723900</xdr:colOff>
      <xdr:row>7</xdr:row>
      <xdr:rowOff>0</xdr:rowOff>
    </xdr:to>
    <xdr:sp fLocksText="0">
      <xdr:nvSpPr>
        <xdr:cNvPr id="10" name="Text Box 39"/>
        <xdr:cNvSpPr txBox="1">
          <a:spLocks noChangeArrowheads="1"/>
        </xdr:cNvSpPr>
      </xdr:nvSpPr>
      <xdr:spPr>
        <a:xfrm>
          <a:off x="8029575" y="1123950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104775" cy="219075"/>
    <xdr:sp fLocksText="0">
      <xdr:nvSpPr>
        <xdr:cNvPr id="11" name="Text Box 40"/>
        <xdr:cNvSpPr txBox="1">
          <a:spLocks noChangeArrowheads="1"/>
        </xdr:cNvSpPr>
      </xdr:nvSpPr>
      <xdr:spPr>
        <a:xfrm>
          <a:off x="10610850" y="1123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19050</xdr:colOff>
      <xdr:row>7</xdr:row>
      <xdr:rowOff>0</xdr:rowOff>
    </xdr:from>
    <xdr:to>
      <xdr:col>15</xdr:col>
      <xdr:colOff>885825</xdr:colOff>
      <xdr:row>7</xdr:row>
      <xdr:rowOff>0</xdr:rowOff>
    </xdr:to>
    <xdr:sp>
      <xdr:nvSpPr>
        <xdr:cNvPr id="12" name="Text Box 41"/>
        <xdr:cNvSpPr txBox="1">
          <a:spLocks noChangeArrowheads="1"/>
        </xdr:cNvSpPr>
      </xdr:nvSpPr>
      <xdr:spPr>
        <a:xfrm>
          <a:off x="8753475" y="112395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LISTA N. 2
</a:t>
          </a:r>
        </a:p>
      </xdr:txBody>
    </xdr:sp>
    <xdr:clientData/>
  </xdr:twoCellAnchor>
  <xdr:twoCellAnchor>
    <xdr:from>
      <xdr:col>17</xdr:col>
      <xdr:colOff>19050</xdr:colOff>
      <xdr:row>6</xdr:row>
      <xdr:rowOff>152400</xdr:rowOff>
    </xdr:from>
    <xdr:to>
      <xdr:col>17</xdr:col>
      <xdr:colOff>695325</xdr:colOff>
      <xdr:row>7</xdr:row>
      <xdr:rowOff>0</xdr:rowOff>
    </xdr:to>
    <xdr:sp>
      <xdr:nvSpPr>
        <xdr:cNvPr id="13" name="Text Box 42"/>
        <xdr:cNvSpPr txBox="1">
          <a:spLocks noChangeArrowheads="1"/>
        </xdr:cNvSpPr>
      </xdr:nvSpPr>
      <xdr:spPr>
        <a:xfrm>
          <a:off x="10629900" y="1123950"/>
          <a:ext cx="67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LISTA N. 3
</a:t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19</xdr:col>
      <xdr:colOff>704850</xdr:colOff>
      <xdr:row>7</xdr:row>
      <xdr:rowOff>0</xdr:rowOff>
    </xdr:to>
    <xdr:sp>
      <xdr:nvSpPr>
        <xdr:cNvPr id="14" name="Text Box 44"/>
        <xdr:cNvSpPr txBox="1">
          <a:spLocks noChangeArrowheads="1"/>
        </xdr:cNvSpPr>
      </xdr:nvSpPr>
      <xdr:spPr>
        <a:xfrm>
          <a:off x="12163425" y="112395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LISTA N. 5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19050</xdr:colOff>
      <xdr:row>6</xdr:row>
      <xdr:rowOff>152400</xdr:rowOff>
    </xdr:from>
    <xdr:to>
      <xdr:col>20</xdr:col>
      <xdr:colOff>885825</xdr:colOff>
      <xdr:row>7</xdr:row>
      <xdr:rowOff>0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12887325" y="1123950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LISTA N. 6
</a:t>
          </a:r>
        </a:p>
      </xdr:txBody>
    </xdr:sp>
    <xdr:clientData/>
  </xdr:twoCellAnchor>
  <xdr:twoCellAnchor>
    <xdr:from>
      <xdr:col>22</xdr:col>
      <xdr:colOff>19050</xdr:colOff>
      <xdr:row>6</xdr:row>
      <xdr:rowOff>152400</xdr:rowOff>
    </xdr:from>
    <xdr:to>
      <xdr:col>22</xdr:col>
      <xdr:colOff>838200</xdr:colOff>
      <xdr:row>7</xdr:row>
      <xdr:rowOff>0</xdr:rowOff>
    </xdr:to>
    <xdr:sp>
      <xdr:nvSpPr>
        <xdr:cNvPr id="16" name="Text Box 46"/>
        <xdr:cNvSpPr txBox="1">
          <a:spLocks noChangeArrowheads="1"/>
        </xdr:cNvSpPr>
      </xdr:nvSpPr>
      <xdr:spPr>
        <a:xfrm>
          <a:off x="14820900" y="11239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LISTA N. 7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19050</xdr:colOff>
      <xdr:row>6</xdr:row>
      <xdr:rowOff>152400</xdr:rowOff>
    </xdr:from>
    <xdr:to>
      <xdr:col>24</xdr:col>
      <xdr:colOff>800100</xdr:colOff>
      <xdr:row>7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6268700" y="112395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LISTA N. 12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33</xdr:col>
      <xdr:colOff>19050</xdr:colOff>
      <xdr:row>7</xdr:row>
      <xdr:rowOff>0</xdr:rowOff>
    </xdr:from>
    <xdr:to>
      <xdr:col>33</xdr:col>
      <xdr:colOff>876300</xdr:colOff>
      <xdr:row>7</xdr:row>
      <xdr:rowOff>0</xdr:rowOff>
    </xdr:to>
    <xdr:sp>
      <xdr:nvSpPr>
        <xdr:cNvPr id="18" name="Text Box 51"/>
        <xdr:cNvSpPr txBox="1">
          <a:spLocks noChangeArrowheads="1"/>
        </xdr:cNvSpPr>
      </xdr:nvSpPr>
      <xdr:spPr>
        <a:xfrm>
          <a:off x="24145875" y="1123950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LISTA N. 13
</a:t>
          </a:r>
        </a:p>
      </xdr:txBody>
    </xdr:sp>
    <xdr:clientData/>
  </xdr:twoCellAnchor>
  <xdr:twoCellAnchor>
    <xdr:from>
      <xdr:col>35</xdr:col>
      <xdr:colOff>19050</xdr:colOff>
      <xdr:row>7</xdr:row>
      <xdr:rowOff>0</xdr:rowOff>
    </xdr:from>
    <xdr:to>
      <xdr:col>35</xdr:col>
      <xdr:colOff>876300</xdr:colOff>
      <xdr:row>7</xdr:row>
      <xdr:rowOff>0</xdr:rowOff>
    </xdr:to>
    <xdr:sp>
      <xdr:nvSpPr>
        <xdr:cNvPr id="19" name="Text Box 52"/>
        <xdr:cNvSpPr txBox="1">
          <a:spLocks noChangeArrowheads="1"/>
        </xdr:cNvSpPr>
      </xdr:nvSpPr>
      <xdr:spPr>
        <a:xfrm>
          <a:off x="25774650" y="1123950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LISTA N. 14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1</xdr:col>
      <xdr:colOff>209550</xdr:colOff>
      <xdr:row>4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133350</xdr:rowOff>
    </xdr:from>
    <xdr:to>
      <xdr:col>6</xdr:col>
      <xdr:colOff>600075</xdr:colOff>
      <xdr:row>2</xdr:row>
      <xdr:rowOff>66675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33350"/>
          <a:ext cx="2943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</xdr:row>
      <xdr:rowOff>142875</xdr:rowOff>
    </xdr:from>
    <xdr:to>
      <xdr:col>6</xdr:col>
      <xdr:colOff>276225</xdr:colOff>
      <xdr:row>3</xdr:row>
      <xdr:rowOff>142875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476250"/>
          <a:ext cx="2381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</xdr:row>
      <xdr:rowOff>133350</xdr:rowOff>
    </xdr:from>
    <xdr:to>
      <xdr:col>4</xdr:col>
      <xdr:colOff>219075</xdr:colOff>
      <xdr:row>6</xdr:row>
      <xdr:rowOff>123825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952500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7</xdr:row>
      <xdr:rowOff>161925</xdr:rowOff>
    </xdr:from>
    <xdr:to>
      <xdr:col>7</xdr:col>
      <xdr:colOff>180975</xdr:colOff>
      <xdr:row>8</xdr:row>
      <xdr:rowOff>238125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3000375" y="1428750"/>
          <a:ext cx="1085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VOTANTI</a:t>
          </a:r>
        </a:p>
      </xdr:txBody>
    </xdr:sp>
    <xdr:clientData/>
  </xdr:twoCellAnchor>
  <xdr:twoCellAnchor>
    <xdr:from>
      <xdr:col>1</xdr:col>
      <xdr:colOff>304800</xdr:colOff>
      <xdr:row>7</xdr:row>
      <xdr:rowOff>161925</xdr:rowOff>
    </xdr:from>
    <xdr:to>
      <xdr:col>3</xdr:col>
      <xdr:colOff>247650</xdr:colOff>
      <xdr:row>8</xdr:row>
      <xdr:rowOff>295275</xdr:rowOff>
    </xdr:to>
    <xdr:sp>
      <xdr:nvSpPr>
        <xdr:cNvPr id="6" name="Text Box 38"/>
        <xdr:cNvSpPr txBox="1">
          <a:spLocks noChangeArrowheads="1"/>
        </xdr:cNvSpPr>
      </xdr:nvSpPr>
      <xdr:spPr>
        <a:xfrm>
          <a:off x="914400" y="1428750"/>
          <a:ext cx="1162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ELETTORI</a:t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104775" cy="161925"/>
    <xdr:sp fLocksText="0">
      <xdr:nvSpPr>
        <xdr:cNvPr id="7" name="Text Box 40"/>
        <xdr:cNvSpPr txBox="1">
          <a:spLocks noChangeArrowheads="1"/>
        </xdr:cNvSpPr>
      </xdr:nvSpPr>
      <xdr:spPr>
        <a:xfrm>
          <a:off x="10467975" y="12668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19050</xdr:colOff>
      <xdr:row>7</xdr:row>
      <xdr:rowOff>9525</xdr:rowOff>
    </xdr:from>
    <xdr:to>
      <xdr:col>17</xdr:col>
      <xdr:colOff>571500</xdr:colOff>
      <xdr:row>7</xdr:row>
      <xdr:rowOff>9525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10487025" y="127635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LISTA N. 3
</a:t>
          </a:r>
        </a:p>
      </xdr:txBody>
    </xdr:sp>
    <xdr:clientData/>
  </xdr:twoCellAnchor>
  <xdr:twoCellAnchor>
    <xdr:from>
      <xdr:col>18</xdr:col>
      <xdr:colOff>28575</xdr:colOff>
      <xdr:row>7</xdr:row>
      <xdr:rowOff>9525</xdr:rowOff>
    </xdr:from>
    <xdr:to>
      <xdr:col>18</xdr:col>
      <xdr:colOff>571500</xdr:colOff>
      <xdr:row>7</xdr:row>
      <xdr:rowOff>9525</xdr:rowOff>
    </xdr:to>
    <xdr:sp>
      <xdr:nvSpPr>
        <xdr:cNvPr id="9" name="Text Box 43"/>
        <xdr:cNvSpPr txBox="1">
          <a:spLocks noChangeArrowheads="1"/>
        </xdr:cNvSpPr>
      </xdr:nvSpPr>
      <xdr:spPr>
        <a:xfrm>
          <a:off x="11106150" y="1276350"/>
          <a:ext cx="542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LISTA N. 4
</a:t>
          </a:r>
        </a:p>
      </xdr:txBody>
    </xdr:sp>
    <xdr:clientData/>
  </xdr:twoCellAnchor>
  <xdr:twoCellAnchor>
    <xdr:from>
      <xdr:col>20</xdr:col>
      <xdr:colOff>19050</xdr:colOff>
      <xdr:row>6</xdr:row>
      <xdr:rowOff>285750</xdr:rowOff>
    </xdr:from>
    <xdr:to>
      <xdr:col>20</xdr:col>
      <xdr:colOff>609600</xdr:colOff>
      <xdr:row>7</xdr:row>
      <xdr:rowOff>0</xdr:rowOff>
    </xdr:to>
    <xdr:sp>
      <xdr:nvSpPr>
        <xdr:cNvPr id="10" name="Text Box 46"/>
        <xdr:cNvSpPr txBox="1">
          <a:spLocks noChangeArrowheads="1"/>
        </xdr:cNvSpPr>
      </xdr:nvSpPr>
      <xdr:spPr>
        <a:xfrm>
          <a:off x="12372975" y="1266825"/>
          <a:ext cx="59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LISTA N. 7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19050</xdr:colOff>
      <xdr:row>7</xdr:row>
      <xdr:rowOff>0</xdr:rowOff>
    </xdr:from>
    <xdr:to>
      <xdr:col>21</xdr:col>
      <xdr:colOff>781050</xdr:colOff>
      <xdr:row>7</xdr:row>
      <xdr:rowOff>0</xdr:rowOff>
    </xdr:to>
    <xdr:sp>
      <xdr:nvSpPr>
        <xdr:cNvPr id="11" name="Text Box 47"/>
        <xdr:cNvSpPr txBox="1">
          <a:spLocks noChangeArrowheads="1"/>
        </xdr:cNvSpPr>
      </xdr:nvSpPr>
      <xdr:spPr>
        <a:xfrm>
          <a:off x="12982575" y="1266825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LISTA N. 8
</a:t>
          </a:r>
        </a:p>
      </xdr:txBody>
    </xdr:sp>
    <xdr:clientData/>
  </xdr:twoCellAnchor>
  <xdr:twoCellAnchor>
    <xdr:from>
      <xdr:col>23</xdr:col>
      <xdr:colOff>19050</xdr:colOff>
      <xdr:row>7</xdr:row>
      <xdr:rowOff>0</xdr:rowOff>
    </xdr:from>
    <xdr:to>
      <xdr:col>23</xdr:col>
      <xdr:colOff>609600</xdr:colOff>
      <xdr:row>7</xdr:row>
      <xdr:rowOff>0</xdr:rowOff>
    </xdr:to>
    <xdr:sp>
      <xdr:nvSpPr>
        <xdr:cNvPr id="12" name="Text Box 52"/>
        <xdr:cNvSpPr txBox="1">
          <a:spLocks noChangeArrowheads="1"/>
        </xdr:cNvSpPr>
      </xdr:nvSpPr>
      <xdr:spPr>
        <a:xfrm>
          <a:off x="14373225" y="1266825"/>
          <a:ext cx="59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LISTA N. 14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19050</xdr:colOff>
      <xdr:row>7</xdr:row>
      <xdr:rowOff>0</xdr:rowOff>
    </xdr:from>
    <xdr:to>
      <xdr:col>14</xdr:col>
      <xdr:colOff>885825</xdr:colOff>
      <xdr:row>7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8143875" y="1266825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LISTA N. 7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742950</xdr:colOff>
      <xdr:row>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9134475" y="1266825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LISTA N. 8
</a:t>
          </a:r>
        </a:p>
      </xdr:txBody>
    </xdr:sp>
    <xdr:clientData/>
  </xdr:twoCellAnchor>
  <xdr:twoCellAnchor>
    <xdr:from>
      <xdr:col>18</xdr:col>
      <xdr:colOff>19050</xdr:colOff>
      <xdr:row>7</xdr:row>
      <xdr:rowOff>0</xdr:rowOff>
    </xdr:from>
    <xdr:to>
      <xdr:col>18</xdr:col>
      <xdr:colOff>666750</xdr:colOff>
      <xdr:row>7</xdr:row>
      <xdr:rowOff>0</xdr:rowOff>
    </xdr:to>
    <xdr:sp>
      <xdr:nvSpPr>
        <xdr:cNvPr id="15" name="Text Box 46"/>
        <xdr:cNvSpPr txBox="1">
          <a:spLocks noChangeArrowheads="1"/>
        </xdr:cNvSpPr>
      </xdr:nvSpPr>
      <xdr:spPr>
        <a:xfrm>
          <a:off x="11096625" y="1266825"/>
          <a:ext cx="647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LISTA N. 7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W22"/>
  <sheetViews>
    <sheetView view="pageLayout" zoomScale="106" zoomScalePageLayoutView="106" workbookViewId="0" topLeftCell="A1">
      <selection activeCell="AP22" sqref="AO22:AP22"/>
    </sheetView>
  </sheetViews>
  <sheetFormatPr defaultColWidth="9.140625" defaultRowHeight="12.75"/>
  <cols>
    <col min="5" max="5" width="4.28125" style="0" customWidth="1"/>
    <col min="6" max="7" width="8.7109375" style="0" customWidth="1"/>
    <col min="8" max="8" width="10.57421875" style="0" customWidth="1"/>
    <col min="9" max="9" width="4.140625" style="0" customWidth="1"/>
    <col min="10" max="13" width="8.7109375" style="0" customWidth="1"/>
    <col min="14" max="14" width="12.28125" style="0" customWidth="1"/>
    <col min="15" max="15" width="10.8515625" style="0" customWidth="1"/>
    <col min="16" max="16" width="17.140625" style="0" customWidth="1"/>
    <col min="17" max="17" width="11.00390625" style="0" customWidth="1"/>
    <col min="18" max="18" width="10.421875" style="0" customWidth="1"/>
    <col min="19" max="19" width="12.7109375" style="0" customWidth="1"/>
    <col min="20" max="20" width="10.7109375" style="0" customWidth="1"/>
    <col min="21" max="21" width="13.28125" style="0" customWidth="1"/>
    <col min="22" max="22" width="15.7109375" style="0" customWidth="1"/>
    <col min="23" max="23" width="12.57421875" style="0" customWidth="1"/>
    <col min="25" max="25" width="12.00390625" style="0" customWidth="1"/>
    <col min="26" max="30" width="13.00390625" style="0" customWidth="1"/>
    <col min="31" max="31" width="14.7109375" style="0" customWidth="1"/>
    <col min="32" max="32" width="14.57421875" style="0" customWidth="1"/>
    <col min="33" max="33" width="11.8515625" style="0" customWidth="1"/>
    <col min="34" max="34" width="15.28125" style="0" customWidth="1"/>
    <col min="36" max="36" width="14.7109375" style="0" customWidth="1"/>
    <col min="37" max="37" width="11.140625" style="0" customWidth="1"/>
    <col min="38" max="38" width="9.8515625" style="0" customWidth="1"/>
    <col min="39" max="39" width="12.7109375" style="0" customWidth="1"/>
    <col min="40" max="40" width="13.28125" style="0" customWidth="1"/>
    <col min="42" max="42" width="15.28125" style="0" customWidth="1"/>
    <col min="43" max="43" width="11.28125" style="0" customWidth="1"/>
    <col min="45" max="45" width="12.28125" style="0" customWidth="1"/>
    <col min="49" max="49" width="9.140625" style="30" customWidth="1"/>
  </cols>
  <sheetData>
    <row r="1" spans="5:9" ht="12.75">
      <c r="E1" s="12"/>
      <c r="I1" s="12"/>
    </row>
    <row r="2" spans="5:9" ht="12.75">
      <c r="E2" s="12"/>
      <c r="I2" s="12"/>
    </row>
    <row r="3" spans="5:9" ht="12.75">
      <c r="E3" s="12"/>
      <c r="I3" s="12"/>
    </row>
    <row r="4" spans="5:9" ht="12.75">
      <c r="E4" s="12"/>
      <c r="I4" s="12"/>
    </row>
    <row r="5" spans="5:9" ht="12.75">
      <c r="E5" s="12"/>
      <c r="I5" s="12"/>
    </row>
    <row r="6" spans="5:9" ht="12.75">
      <c r="E6" s="12"/>
      <c r="I6" s="12"/>
    </row>
    <row r="7" spans="5:40" s="54" customFormat="1" ht="12">
      <c r="E7" s="55"/>
      <c r="I7" s="55"/>
      <c r="O7" s="54">
        <v>1</v>
      </c>
      <c r="P7" s="54">
        <v>1</v>
      </c>
      <c r="R7" s="54">
        <v>2</v>
      </c>
      <c r="S7" s="54">
        <v>2</v>
      </c>
      <c r="U7" s="54">
        <v>3</v>
      </c>
      <c r="V7" s="54">
        <v>3</v>
      </c>
      <c r="W7" s="54">
        <v>4</v>
      </c>
      <c r="X7" s="54">
        <v>5</v>
      </c>
      <c r="Y7" s="54">
        <v>6</v>
      </c>
      <c r="AA7" s="54">
        <v>4</v>
      </c>
      <c r="AB7" s="54">
        <v>7</v>
      </c>
      <c r="AD7" s="54">
        <v>5</v>
      </c>
      <c r="AE7" s="54">
        <v>8</v>
      </c>
      <c r="AF7" s="54">
        <v>9</v>
      </c>
      <c r="AG7" s="54">
        <v>10</v>
      </c>
      <c r="AH7" s="54">
        <v>11</v>
      </c>
      <c r="AJ7" s="54">
        <v>6</v>
      </c>
      <c r="AK7" s="54">
        <v>12</v>
      </c>
      <c r="AM7" s="54">
        <v>7</v>
      </c>
      <c r="AN7" s="54">
        <v>13</v>
      </c>
    </row>
    <row r="8" spans="5:44" s="54" customFormat="1" ht="22.5" customHeight="1">
      <c r="E8" s="55"/>
      <c r="I8" s="55"/>
      <c r="O8" s="56" t="s">
        <v>12</v>
      </c>
      <c r="P8" s="56" t="s">
        <v>10</v>
      </c>
      <c r="Q8" s="56" t="s">
        <v>23</v>
      </c>
      <c r="R8" s="56" t="s">
        <v>17</v>
      </c>
      <c r="S8" s="56" t="s">
        <v>18</v>
      </c>
      <c r="T8" s="56" t="s">
        <v>23</v>
      </c>
      <c r="U8" s="56" t="s">
        <v>19</v>
      </c>
      <c r="V8" s="45" t="s">
        <v>21</v>
      </c>
      <c r="W8" s="45" t="s">
        <v>20</v>
      </c>
      <c r="X8" s="45" t="s">
        <v>8</v>
      </c>
      <c r="Y8" s="56" t="s">
        <v>22</v>
      </c>
      <c r="Z8" s="56" t="s">
        <v>28</v>
      </c>
      <c r="AA8" s="45" t="s">
        <v>53</v>
      </c>
      <c r="AB8" s="45" t="s">
        <v>54</v>
      </c>
      <c r="AC8" s="45" t="s">
        <v>23</v>
      </c>
      <c r="AD8" s="45" t="s">
        <v>36</v>
      </c>
      <c r="AE8" s="45" t="s">
        <v>15</v>
      </c>
      <c r="AF8" s="56" t="s">
        <v>16</v>
      </c>
      <c r="AG8" s="45" t="s">
        <v>55</v>
      </c>
      <c r="AH8" s="56" t="s">
        <v>39</v>
      </c>
      <c r="AI8" s="56" t="s">
        <v>23</v>
      </c>
      <c r="AJ8" s="56" t="s">
        <v>13</v>
      </c>
      <c r="AK8" s="45" t="s">
        <v>14</v>
      </c>
      <c r="AL8" s="56" t="s">
        <v>28</v>
      </c>
      <c r="AM8" s="56" t="s">
        <v>37</v>
      </c>
      <c r="AN8" s="56" t="s">
        <v>38</v>
      </c>
      <c r="AO8" s="56" t="s">
        <v>23</v>
      </c>
      <c r="AP8" s="57"/>
      <c r="AQ8" s="57"/>
      <c r="AR8" s="57"/>
    </row>
    <row r="9" spans="1:44" s="54" customFormat="1" ht="36" customHeight="1">
      <c r="A9" s="57"/>
      <c r="B9" s="58"/>
      <c r="C9" s="59"/>
      <c r="D9" s="60"/>
      <c r="E9" s="55"/>
      <c r="F9" s="61"/>
      <c r="G9" s="57"/>
      <c r="H9" s="62"/>
      <c r="I9" s="55"/>
      <c r="M9" s="62"/>
      <c r="N9" s="62"/>
      <c r="O9" s="56"/>
      <c r="P9" s="56"/>
      <c r="Q9" s="56"/>
      <c r="R9" s="56"/>
      <c r="S9" s="56"/>
      <c r="T9" s="56"/>
      <c r="U9" s="56"/>
      <c r="V9" s="46"/>
      <c r="W9" s="46"/>
      <c r="X9" s="46"/>
      <c r="Y9" s="56"/>
      <c r="Z9" s="56"/>
      <c r="AA9" s="46"/>
      <c r="AB9" s="46"/>
      <c r="AC9" s="46"/>
      <c r="AD9" s="46"/>
      <c r="AE9" s="46"/>
      <c r="AF9" s="56"/>
      <c r="AG9" s="46"/>
      <c r="AH9" s="56"/>
      <c r="AI9" s="56"/>
      <c r="AJ9" s="56"/>
      <c r="AK9" s="46"/>
      <c r="AL9" s="56"/>
      <c r="AM9" s="56"/>
      <c r="AN9" s="56"/>
      <c r="AO9" s="56"/>
      <c r="AP9" s="57"/>
      <c r="AQ9" s="57"/>
      <c r="AR9" s="57"/>
    </row>
    <row r="10" spans="1:44" s="54" customFormat="1" ht="60" customHeight="1">
      <c r="A10" s="63" t="s">
        <v>0</v>
      </c>
      <c r="B10" s="63" t="s">
        <v>2</v>
      </c>
      <c r="C10" s="63" t="s">
        <v>3</v>
      </c>
      <c r="D10" s="64" t="s">
        <v>1</v>
      </c>
      <c r="E10" s="55" t="s">
        <v>6</v>
      </c>
      <c r="F10" s="65" t="s">
        <v>2</v>
      </c>
      <c r="G10" s="66" t="s">
        <v>3</v>
      </c>
      <c r="H10" s="65" t="s">
        <v>1</v>
      </c>
      <c r="I10" s="55" t="s">
        <v>6</v>
      </c>
      <c r="J10" s="67" t="s">
        <v>7</v>
      </c>
      <c r="K10" s="68" t="s">
        <v>5</v>
      </c>
      <c r="L10" s="68" t="s">
        <v>51</v>
      </c>
      <c r="M10" s="68" t="s">
        <v>4</v>
      </c>
      <c r="N10" s="69" t="s">
        <v>1</v>
      </c>
      <c r="O10" s="56"/>
      <c r="P10" s="56"/>
      <c r="Q10" s="56"/>
      <c r="R10" s="56"/>
      <c r="S10" s="56"/>
      <c r="T10" s="56"/>
      <c r="U10" s="56"/>
      <c r="V10" s="47"/>
      <c r="W10" s="47"/>
      <c r="X10" s="47"/>
      <c r="Y10" s="56"/>
      <c r="Z10" s="56"/>
      <c r="AA10" s="47"/>
      <c r="AB10" s="47"/>
      <c r="AC10" s="47"/>
      <c r="AD10" s="47"/>
      <c r="AE10" s="47"/>
      <c r="AF10" s="56"/>
      <c r="AG10" s="47"/>
      <c r="AH10" s="56"/>
      <c r="AI10" s="56"/>
      <c r="AJ10" s="56"/>
      <c r="AK10" s="47"/>
      <c r="AL10" s="56"/>
      <c r="AM10" s="56"/>
      <c r="AN10" s="56"/>
      <c r="AO10" s="56"/>
      <c r="AP10" s="63" t="s">
        <v>11</v>
      </c>
      <c r="AQ10" s="70" t="s">
        <v>56</v>
      </c>
      <c r="AR10" s="71" t="s">
        <v>57</v>
      </c>
    </row>
    <row r="11" spans="1:49" s="21" customFormat="1" ht="23.25">
      <c r="A11" s="23">
        <v>1</v>
      </c>
      <c r="B11" s="24">
        <v>283</v>
      </c>
      <c r="C11" s="24">
        <v>363</v>
      </c>
      <c r="D11" s="24">
        <f aca="true" t="shared" si="0" ref="D11:D18">SUM(B11:C11)</f>
        <v>646</v>
      </c>
      <c r="E11" s="25" t="s">
        <v>6</v>
      </c>
      <c r="F11" s="24">
        <v>193</v>
      </c>
      <c r="G11" s="24">
        <v>213</v>
      </c>
      <c r="H11" s="24">
        <f>SUM(F11:G11)</f>
        <v>406</v>
      </c>
      <c r="I11" s="25" t="s">
        <v>6</v>
      </c>
      <c r="J11" s="24">
        <f aca="true" t="shared" si="1" ref="J11:J19">H11/D11*100</f>
        <v>62.848297213622295</v>
      </c>
      <c r="K11" s="24">
        <v>8</v>
      </c>
      <c r="L11" s="24"/>
      <c r="M11" s="24">
        <v>8</v>
      </c>
      <c r="N11" s="26">
        <f>SUM(K11:M11)</f>
        <v>16</v>
      </c>
      <c r="O11" s="27">
        <v>1</v>
      </c>
      <c r="P11" s="27">
        <v>31</v>
      </c>
      <c r="Q11" s="27">
        <f>SUM(O11:P11)</f>
        <v>32</v>
      </c>
      <c r="R11" s="27">
        <v>1</v>
      </c>
      <c r="S11" s="27">
        <v>37</v>
      </c>
      <c r="T11" s="27">
        <f>SUM(R11:S11)</f>
        <v>38</v>
      </c>
      <c r="U11" s="27">
        <v>2</v>
      </c>
      <c r="V11" s="27">
        <v>0</v>
      </c>
      <c r="W11" s="27">
        <v>34</v>
      </c>
      <c r="X11" s="27">
        <v>27</v>
      </c>
      <c r="Y11" s="27">
        <v>105</v>
      </c>
      <c r="Z11" s="27">
        <f>SUM(U11:Y11)</f>
        <v>168</v>
      </c>
      <c r="AA11" s="27">
        <v>0</v>
      </c>
      <c r="AB11" s="27">
        <v>4</v>
      </c>
      <c r="AC11" s="27">
        <f>SUM(AA11:AB11)</f>
        <v>4</v>
      </c>
      <c r="AD11" s="27">
        <v>1</v>
      </c>
      <c r="AE11" s="27">
        <v>80</v>
      </c>
      <c r="AF11" s="27">
        <v>11</v>
      </c>
      <c r="AG11" s="27">
        <v>12</v>
      </c>
      <c r="AH11" s="27">
        <v>2</v>
      </c>
      <c r="AI11" s="27">
        <f>SUM(AD11:AH11)</f>
        <v>106</v>
      </c>
      <c r="AJ11" s="28">
        <v>0</v>
      </c>
      <c r="AK11" s="28">
        <v>5</v>
      </c>
      <c r="AL11" s="27">
        <f>SUM(AJ11:AK11)</f>
        <v>5</v>
      </c>
      <c r="AM11" s="27">
        <v>1</v>
      </c>
      <c r="AN11" s="27">
        <v>36</v>
      </c>
      <c r="AO11" s="27">
        <f>SUM(AM11:AN11)</f>
        <v>37</v>
      </c>
      <c r="AP11" s="20">
        <f>SUM(O11+R11+U11+AA11+AD11+AJ11+AM11)</f>
        <v>6</v>
      </c>
      <c r="AQ11" s="20">
        <f>SUM(P11+S11+V11+W11+X11+Y11+AB11+AE11+AF11+AG11+AH11+AK11+AN11)</f>
        <v>384</v>
      </c>
      <c r="AR11" s="20">
        <f>SUM(AP11:AQ11)</f>
        <v>390</v>
      </c>
      <c r="AS11" s="24">
        <f>SUM(AR11+N11)</f>
        <v>406</v>
      </c>
      <c r="AT11" s="19"/>
      <c r="AU11" s="19"/>
      <c r="AV11" s="19"/>
      <c r="AW11" s="30"/>
    </row>
    <row r="12" spans="1:49" s="18" customFormat="1" ht="23.25">
      <c r="A12" s="24">
        <v>2</v>
      </c>
      <c r="B12" s="24">
        <v>288</v>
      </c>
      <c r="C12" s="24">
        <v>327</v>
      </c>
      <c r="D12" s="24">
        <f t="shared" si="0"/>
        <v>615</v>
      </c>
      <c r="E12" s="25" t="s">
        <v>6</v>
      </c>
      <c r="F12" s="24">
        <v>185</v>
      </c>
      <c r="G12" s="24">
        <v>182</v>
      </c>
      <c r="H12" s="24">
        <f aca="true" t="shared" si="2" ref="H12:H18">SUM(F12:G12)</f>
        <v>367</v>
      </c>
      <c r="I12" s="25" t="s">
        <v>6</v>
      </c>
      <c r="J12" s="24">
        <f t="shared" si="1"/>
        <v>59.674796747967484</v>
      </c>
      <c r="K12" s="24">
        <v>13</v>
      </c>
      <c r="L12" s="24"/>
      <c r="M12" s="24">
        <v>34</v>
      </c>
      <c r="N12" s="26">
        <f>SUM(K12:M12)</f>
        <v>47</v>
      </c>
      <c r="O12" s="27">
        <v>2</v>
      </c>
      <c r="P12" s="27">
        <v>38</v>
      </c>
      <c r="Q12" s="27">
        <f aca="true" t="shared" si="3" ref="Q12:Q18">SUM(O12:P12)</f>
        <v>40</v>
      </c>
      <c r="R12" s="27">
        <v>0</v>
      </c>
      <c r="S12" s="27">
        <v>24</v>
      </c>
      <c r="T12" s="27">
        <f aca="true" t="shared" si="4" ref="T12:T18">SUM(R12:S12)</f>
        <v>24</v>
      </c>
      <c r="U12" s="27">
        <v>2</v>
      </c>
      <c r="V12" s="27">
        <v>2</v>
      </c>
      <c r="W12" s="27">
        <v>22</v>
      </c>
      <c r="X12" s="27">
        <v>20</v>
      </c>
      <c r="Y12" s="27">
        <v>98</v>
      </c>
      <c r="Z12" s="27">
        <f aca="true" t="shared" si="5" ref="Z12:Z18">SUM(U12:Y12)</f>
        <v>144</v>
      </c>
      <c r="AA12" s="27">
        <v>0</v>
      </c>
      <c r="AB12" s="27">
        <v>3</v>
      </c>
      <c r="AC12" s="27">
        <f aca="true" t="shared" si="6" ref="AC12:AC19">SUM(AA12:AB12)</f>
        <v>3</v>
      </c>
      <c r="AD12" s="27">
        <v>4</v>
      </c>
      <c r="AE12" s="27">
        <v>56</v>
      </c>
      <c r="AF12" s="27">
        <v>14</v>
      </c>
      <c r="AG12" s="27">
        <v>5</v>
      </c>
      <c r="AH12" s="27">
        <v>1</v>
      </c>
      <c r="AI12" s="27">
        <f aca="true" t="shared" si="7" ref="AI12:AI19">SUM(AD12:AH12)</f>
        <v>80</v>
      </c>
      <c r="AJ12" s="28">
        <v>0</v>
      </c>
      <c r="AK12" s="28">
        <v>2</v>
      </c>
      <c r="AL12" s="27">
        <f>SUM(AJ12:AK12)</f>
        <v>2</v>
      </c>
      <c r="AM12" s="27">
        <v>1</v>
      </c>
      <c r="AN12" s="27">
        <v>26</v>
      </c>
      <c r="AO12" s="27">
        <f aca="true" t="shared" si="8" ref="AO12:AO18">SUM(AM12:AN12)</f>
        <v>27</v>
      </c>
      <c r="AP12" s="20">
        <f aca="true" t="shared" si="9" ref="AP12:AP18">SUM(O12+R12+U12+AA12+AD12+AJ12+AM12)</f>
        <v>9</v>
      </c>
      <c r="AQ12" s="20">
        <f aca="true" t="shared" si="10" ref="AQ12:AQ18">SUM(P12+S12+V12+W12+X12+Y12+AB12+AE12+AF12+AG12+AH12+AK12+AN12)</f>
        <v>311</v>
      </c>
      <c r="AR12" s="20">
        <f aca="true" t="shared" si="11" ref="AR12:AR18">SUM(AP12:AQ12)</f>
        <v>320</v>
      </c>
      <c r="AS12" s="24">
        <f aca="true" t="shared" si="12" ref="AS12:AS18">SUM(AR12+N12)</f>
        <v>367</v>
      </c>
      <c r="AT12" s="19"/>
      <c r="AU12" s="19"/>
      <c r="AV12" s="19"/>
      <c r="AW12" s="30"/>
    </row>
    <row r="13" spans="1:49" s="22" customFormat="1" ht="23.25">
      <c r="A13" s="24">
        <v>3</v>
      </c>
      <c r="B13" s="24">
        <v>341</v>
      </c>
      <c r="C13" s="24">
        <v>344</v>
      </c>
      <c r="D13" s="24">
        <f t="shared" si="0"/>
        <v>685</v>
      </c>
      <c r="E13" s="25" t="s">
        <v>6</v>
      </c>
      <c r="F13" s="24">
        <v>232</v>
      </c>
      <c r="G13" s="24">
        <v>203</v>
      </c>
      <c r="H13" s="24">
        <f t="shared" si="2"/>
        <v>435</v>
      </c>
      <c r="I13" s="25" t="s">
        <v>6</v>
      </c>
      <c r="J13" s="24">
        <f t="shared" si="1"/>
        <v>63.503649635036496</v>
      </c>
      <c r="K13" s="24">
        <v>9</v>
      </c>
      <c r="L13" s="24"/>
      <c r="M13" s="24">
        <v>19</v>
      </c>
      <c r="N13" s="26">
        <f>SUM(K13:M13)</f>
        <v>28</v>
      </c>
      <c r="O13" s="27">
        <v>0</v>
      </c>
      <c r="P13" s="27">
        <v>71</v>
      </c>
      <c r="Q13" s="27">
        <f t="shared" si="3"/>
        <v>71</v>
      </c>
      <c r="R13" s="27">
        <v>0</v>
      </c>
      <c r="S13" s="27">
        <v>32</v>
      </c>
      <c r="T13" s="27">
        <f t="shared" si="4"/>
        <v>32</v>
      </c>
      <c r="U13" s="27">
        <v>4</v>
      </c>
      <c r="V13" s="27">
        <v>1</v>
      </c>
      <c r="W13" s="27">
        <v>52</v>
      </c>
      <c r="X13" s="27">
        <v>43</v>
      </c>
      <c r="Y13" s="27">
        <v>121</v>
      </c>
      <c r="Z13" s="27">
        <f t="shared" si="5"/>
        <v>221</v>
      </c>
      <c r="AA13" s="27">
        <v>0</v>
      </c>
      <c r="AB13" s="27">
        <v>4</v>
      </c>
      <c r="AC13" s="27">
        <f>SUM(AA13:AB13)</f>
        <v>4</v>
      </c>
      <c r="AD13" s="27">
        <v>1</v>
      </c>
      <c r="AE13" s="27">
        <v>41</v>
      </c>
      <c r="AF13" s="27">
        <v>6</v>
      </c>
      <c r="AG13" s="27">
        <v>1</v>
      </c>
      <c r="AH13" s="27">
        <v>5</v>
      </c>
      <c r="AI13" s="27">
        <f t="shared" si="7"/>
        <v>54</v>
      </c>
      <c r="AJ13" s="28">
        <v>0</v>
      </c>
      <c r="AK13" s="28">
        <v>1</v>
      </c>
      <c r="AL13" s="27">
        <f aca="true" t="shared" si="13" ref="AL13:AL18">SUM(AJ13:AK13)</f>
        <v>1</v>
      </c>
      <c r="AM13" s="27">
        <v>0</v>
      </c>
      <c r="AN13" s="27">
        <v>24</v>
      </c>
      <c r="AO13" s="27">
        <f t="shared" si="8"/>
        <v>24</v>
      </c>
      <c r="AP13" s="20">
        <f t="shared" si="9"/>
        <v>5</v>
      </c>
      <c r="AQ13" s="20">
        <f t="shared" si="10"/>
        <v>402</v>
      </c>
      <c r="AR13" s="20">
        <f t="shared" si="11"/>
        <v>407</v>
      </c>
      <c r="AS13" s="24">
        <f t="shared" si="12"/>
        <v>435</v>
      </c>
      <c r="AT13" s="19"/>
      <c r="AU13" s="19"/>
      <c r="AV13" s="19"/>
      <c r="AW13" s="30"/>
    </row>
    <row r="14" spans="1:49" s="21" customFormat="1" ht="23.25">
      <c r="A14" s="24">
        <v>4</v>
      </c>
      <c r="B14" s="24">
        <v>358</v>
      </c>
      <c r="C14" s="24">
        <v>333</v>
      </c>
      <c r="D14" s="24">
        <f t="shared" si="0"/>
        <v>691</v>
      </c>
      <c r="E14" s="25" t="s">
        <v>6</v>
      </c>
      <c r="F14" s="24">
        <v>201</v>
      </c>
      <c r="G14" s="24">
        <v>176</v>
      </c>
      <c r="H14" s="24">
        <f t="shared" si="2"/>
        <v>377</v>
      </c>
      <c r="I14" s="25" t="s">
        <v>6</v>
      </c>
      <c r="J14" s="24">
        <f t="shared" si="1"/>
        <v>54.55861070911722</v>
      </c>
      <c r="K14" s="24">
        <v>5</v>
      </c>
      <c r="L14" s="24"/>
      <c r="M14" s="24">
        <v>26</v>
      </c>
      <c r="N14" s="26">
        <f>SUM(K14:M14)</f>
        <v>31</v>
      </c>
      <c r="O14" s="27">
        <v>3</v>
      </c>
      <c r="P14" s="27">
        <v>40</v>
      </c>
      <c r="Q14" s="27">
        <f t="shared" si="3"/>
        <v>43</v>
      </c>
      <c r="R14" s="27">
        <v>0</v>
      </c>
      <c r="S14" s="27">
        <v>15</v>
      </c>
      <c r="T14" s="27">
        <f t="shared" si="4"/>
        <v>15</v>
      </c>
      <c r="U14" s="27">
        <v>3</v>
      </c>
      <c r="V14" s="27">
        <v>2</v>
      </c>
      <c r="W14" s="27">
        <v>49</v>
      </c>
      <c r="X14" s="27">
        <v>53</v>
      </c>
      <c r="Y14" s="27">
        <v>126</v>
      </c>
      <c r="Z14" s="27">
        <f t="shared" si="5"/>
        <v>233</v>
      </c>
      <c r="AA14" s="27">
        <v>0</v>
      </c>
      <c r="AB14" s="27">
        <v>6</v>
      </c>
      <c r="AC14" s="27">
        <f t="shared" si="6"/>
        <v>6</v>
      </c>
      <c r="AD14" s="27">
        <v>0</v>
      </c>
      <c r="AE14" s="27">
        <v>27</v>
      </c>
      <c r="AF14" s="27">
        <v>7</v>
      </c>
      <c r="AG14" s="27">
        <v>1</v>
      </c>
      <c r="AH14" s="27">
        <v>2</v>
      </c>
      <c r="AI14" s="27">
        <f t="shared" si="7"/>
        <v>37</v>
      </c>
      <c r="AJ14" s="28">
        <v>0</v>
      </c>
      <c r="AK14" s="28">
        <v>3</v>
      </c>
      <c r="AL14" s="27">
        <f t="shared" si="13"/>
        <v>3</v>
      </c>
      <c r="AM14" s="27">
        <v>0</v>
      </c>
      <c r="AN14" s="27">
        <v>9</v>
      </c>
      <c r="AO14" s="27">
        <f t="shared" si="8"/>
        <v>9</v>
      </c>
      <c r="AP14" s="20">
        <f t="shared" si="9"/>
        <v>6</v>
      </c>
      <c r="AQ14" s="20">
        <f t="shared" si="10"/>
        <v>340</v>
      </c>
      <c r="AR14" s="20">
        <f t="shared" si="11"/>
        <v>346</v>
      </c>
      <c r="AS14" s="24">
        <f t="shared" si="12"/>
        <v>377</v>
      </c>
      <c r="AT14" s="19"/>
      <c r="AU14" s="19"/>
      <c r="AV14" s="19"/>
      <c r="AW14" s="30"/>
    </row>
    <row r="15" spans="1:49" s="18" customFormat="1" ht="23.25">
      <c r="A15" s="24">
        <v>5</v>
      </c>
      <c r="B15" s="24">
        <v>376</v>
      </c>
      <c r="C15" s="24">
        <v>374</v>
      </c>
      <c r="D15" s="24">
        <f t="shared" si="0"/>
        <v>750</v>
      </c>
      <c r="E15" s="25" t="s">
        <v>6</v>
      </c>
      <c r="F15" s="24">
        <v>249</v>
      </c>
      <c r="G15" s="24">
        <v>214</v>
      </c>
      <c r="H15" s="24">
        <f t="shared" si="2"/>
        <v>463</v>
      </c>
      <c r="I15" s="25" t="s">
        <v>6</v>
      </c>
      <c r="J15" s="24">
        <f t="shared" si="1"/>
        <v>61.73333333333333</v>
      </c>
      <c r="K15" s="24">
        <v>7</v>
      </c>
      <c r="L15" s="24"/>
      <c r="M15" s="24">
        <v>26</v>
      </c>
      <c r="N15" s="26">
        <f>SUM(K15:M15)</f>
        <v>33</v>
      </c>
      <c r="O15" s="27">
        <v>5</v>
      </c>
      <c r="P15" s="27">
        <v>63</v>
      </c>
      <c r="Q15" s="27">
        <f t="shared" si="3"/>
        <v>68</v>
      </c>
      <c r="R15" s="27">
        <v>0</v>
      </c>
      <c r="S15" s="27">
        <v>9</v>
      </c>
      <c r="T15" s="27">
        <f t="shared" si="4"/>
        <v>9</v>
      </c>
      <c r="U15" s="27">
        <v>0</v>
      </c>
      <c r="V15" s="27">
        <v>1</v>
      </c>
      <c r="W15" s="27">
        <v>55</v>
      </c>
      <c r="X15" s="27">
        <v>39</v>
      </c>
      <c r="Y15" s="27">
        <v>119</v>
      </c>
      <c r="Z15" s="27">
        <f t="shared" si="5"/>
        <v>214</v>
      </c>
      <c r="AA15" s="27">
        <v>0</v>
      </c>
      <c r="AB15" s="27">
        <v>2</v>
      </c>
      <c r="AC15" s="27">
        <f t="shared" si="6"/>
        <v>2</v>
      </c>
      <c r="AD15" s="27">
        <v>4</v>
      </c>
      <c r="AE15" s="27">
        <v>81</v>
      </c>
      <c r="AF15" s="27">
        <v>10</v>
      </c>
      <c r="AG15" s="27">
        <v>7</v>
      </c>
      <c r="AH15" s="27">
        <v>2</v>
      </c>
      <c r="AI15" s="27">
        <f t="shared" si="7"/>
        <v>104</v>
      </c>
      <c r="AJ15" s="28">
        <v>0</v>
      </c>
      <c r="AK15" s="28">
        <v>1</v>
      </c>
      <c r="AL15" s="27">
        <f t="shared" si="13"/>
        <v>1</v>
      </c>
      <c r="AM15" s="27">
        <v>2</v>
      </c>
      <c r="AN15" s="27">
        <v>30</v>
      </c>
      <c r="AO15" s="27">
        <f t="shared" si="8"/>
        <v>32</v>
      </c>
      <c r="AP15" s="20">
        <f t="shared" si="9"/>
        <v>11</v>
      </c>
      <c r="AQ15" s="20">
        <f t="shared" si="10"/>
        <v>419</v>
      </c>
      <c r="AR15" s="20">
        <f t="shared" si="11"/>
        <v>430</v>
      </c>
      <c r="AS15" s="24">
        <f t="shared" si="12"/>
        <v>463</v>
      </c>
      <c r="AT15" s="19"/>
      <c r="AU15" s="19"/>
      <c r="AV15" s="19"/>
      <c r="AW15" s="30"/>
    </row>
    <row r="16" spans="1:49" s="18" customFormat="1" ht="23.25">
      <c r="A16" s="24">
        <v>6</v>
      </c>
      <c r="B16" s="24">
        <v>379</v>
      </c>
      <c r="C16" s="24">
        <v>408</v>
      </c>
      <c r="D16" s="24">
        <f t="shared" si="0"/>
        <v>787</v>
      </c>
      <c r="E16" s="25" t="s">
        <v>6</v>
      </c>
      <c r="F16" s="24">
        <v>254</v>
      </c>
      <c r="G16" s="24">
        <v>249</v>
      </c>
      <c r="H16" s="24">
        <f t="shared" si="2"/>
        <v>503</v>
      </c>
      <c r="I16" s="25" t="s">
        <v>6</v>
      </c>
      <c r="J16" s="24">
        <f t="shared" si="1"/>
        <v>63.9135959339263</v>
      </c>
      <c r="K16" s="24">
        <v>10</v>
      </c>
      <c r="L16" s="24"/>
      <c r="M16" s="24">
        <v>23</v>
      </c>
      <c r="N16" s="26">
        <f>SUM(K16:M16)</f>
        <v>33</v>
      </c>
      <c r="O16" s="27">
        <v>1</v>
      </c>
      <c r="P16" s="27">
        <v>68</v>
      </c>
      <c r="Q16" s="27">
        <f t="shared" si="3"/>
        <v>69</v>
      </c>
      <c r="R16" s="27">
        <v>0</v>
      </c>
      <c r="S16" s="27">
        <v>13</v>
      </c>
      <c r="T16" s="27">
        <f t="shared" si="4"/>
        <v>13</v>
      </c>
      <c r="U16" s="27">
        <v>5</v>
      </c>
      <c r="V16" s="27">
        <v>1</v>
      </c>
      <c r="W16" s="27">
        <v>65</v>
      </c>
      <c r="X16" s="27">
        <v>43</v>
      </c>
      <c r="Y16" s="27">
        <v>153</v>
      </c>
      <c r="Z16" s="27">
        <f t="shared" si="5"/>
        <v>267</v>
      </c>
      <c r="AA16" s="27">
        <v>0</v>
      </c>
      <c r="AB16" s="27">
        <v>9</v>
      </c>
      <c r="AC16" s="27">
        <f t="shared" si="6"/>
        <v>9</v>
      </c>
      <c r="AD16" s="27">
        <v>0</v>
      </c>
      <c r="AE16" s="27">
        <v>53</v>
      </c>
      <c r="AF16" s="27">
        <v>5</v>
      </c>
      <c r="AG16" s="27">
        <v>11</v>
      </c>
      <c r="AH16" s="27">
        <v>3</v>
      </c>
      <c r="AI16" s="27">
        <f t="shared" si="7"/>
        <v>72</v>
      </c>
      <c r="AJ16" s="28">
        <v>0</v>
      </c>
      <c r="AK16" s="28">
        <v>3</v>
      </c>
      <c r="AL16" s="27">
        <f t="shared" si="13"/>
        <v>3</v>
      </c>
      <c r="AM16" s="27">
        <v>3</v>
      </c>
      <c r="AN16" s="27">
        <v>34</v>
      </c>
      <c r="AO16" s="27">
        <f t="shared" si="8"/>
        <v>37</v>
      </c>
      <c r="AP16" s="20">
        <f t="shared" si="9"/>
        <v>9</v>
      </c>
      <c r="AQ16" s="20">
        <f t="shared" si="10"/>
        <v>461</v>
      </c>
      <c r="AR16" s="20">
        <f t="shared" si="11"/>
        <v>470</v>
      </c>
      <c r="AS16" s="24">
        <f t="shared" si="12"/>
        <v>503</v>
      </c>
      <c r="AT16" s="19"/>
      <c r="AU16" s="19"/>
      <c r="AV16" s="19"/>
      <c r="AW16" s="30"/>
    </row>
    <row r="17" spans="1:49" s="18" customFormat="1" ht="23.25">
      <c r="A17" s="24">
        <v>7</v>
      </c>
      <c r="B17" s="24">
        <v>332</v>
      </c>
      <c r="C17" s="24">
        <v>386</v>
      </c>
      <c r="D17" s="24">
        <f t="shared" si="0"/>
        <v>718</v>
      </c>
      <c r="E17" s="25" t="s">
        <v>6</v>
      </c>
      <c r="F17" s="24">
        <v>224</v>
      </c>
      <c r="G17" s="24">
        <v>233</v>
      </c>
      <c r="H17" s="24">
        <f t="shared" si="2"/>
        <v>457</v>
      </c>
      <c r="I17" s="25" t="s">
        <v>6</v>
      </c>
      <c r="J17" s="24">
        <f t="shared" si="1"/>
        <v>63.64902506963789</v>
      </c>
      <c r="K17" s="24">
        <v>8</v>
      </c>
      <c r="L17" s="24"/>
      <c r="M17" s="24">
        <v>17</v>
      </c>
      <c r="N17" s="26">
        <f>SUM(K17:M17)</f>
        <v>25</v>
      </c>
      <c r="O17" s="27">
        <v>0</v>
      </c>
      <c r="P17" s="27">
        <v>53</v>
      </c>
      <c r="Q17" s="27">
        <f t="shared" si="3"/>
        <v>53</v>
      </c>
      <c r="R17" s="27">
        <v>1</v>
      </c>
      <c r="S17" s="27">
        <v>7</v>
      </c>
      <c r="T17" s="27">
        <f t="shared" si="4"/>
        <v>8</v>
      </c>
      <c r="U17" s="27">
        <v>5</v>
      </c>
      <c r="V17" s="27">
        <v>3</v>
      </c>
      <c r="W17" s="27">
        <v>53</v>
      </c>
      <c r="X17" s="27">
        <v>52</v>
      </c>
      <c r="Y17" s="27">
        <v>144</v>
      </c>
      <c r="Z17" s="27">
        <f t="shared" si="5"/>
        <v>257</v>
      </c>
      <c r="AA17" s="27">
        <v>0</v>
      </c>
      <c r="AB17" s="27">
        <v>8</v>
      </c>
      <c r="AC17" s="27">
        <f t="shared" si="6"/>
        <v>8</v>
      </c>
      <c r="AD17" s="27">
        <v>0</v>
      </c>
      <c r="AE17" s="27">
        <v>53</v>
      </c>
      <c r="AF17" s="27">
        <v>5</v>
      </c>
      <c r="AG17" s="27">
        <v>9</v>
      </c>
      <c r="AH17" s="27">
        <v>1</v>
      </c>
      <c r="AI17" s="27">
        <f t="shared" si="7"/>
        <v>68</v>
      </c>
      <c r="AJ17" s="28">
        <v>0</v>
      </c>
      <c r="AK17" s="28">
        <v>2</v>
      </c>
      <c r="AL17" s="27">
        <f t="shared" si="13"/>
        <v>2</v>
      </c>
      <c r="AM17" s="27">
        <v>0</v>
      </c>
      <c r="AN17" s="27">
        <v>36</v>
      </c>
      <c r="AO17" s="27">
        <f t="shared" si="8"/>
        <v>36</v>
      </c>
      <c r="AP17" s="20">
        <f t="shared" si="9"/>
        <v>6</v>
      </c>
      <c r="AQ17" s="20">
        <f t="shared" si="10"/>
        <v>426</v>
      </c>
      <c r="AR17" s="20">
        <f t="shared" si="11"/>
        <v>432</v>
      </c>
      <c r="AS17" s="24">
        <f t="shared" si="12"/>
        <v>457</v>
      </c>
      <c r="AT17" s="19"/>
      <c r="AU17" s="19"/>
      <c r="AV17" s="19"/>
      <c r="AW17" s="30"/>
    </row>
    <row r="18" spans="1:49" s="21" customFormat="1" ht="23.25">
      <c r="A18" s="24">
        <v>8</v>
      </c>
      <c r="B18" s="24">
        <v>413</v>
      </c>
      <c r="C18" s="24">
        <v>427</v>
      </c>
      <c r="D18" s="24">
        <f t="shared" si="0"/>
        <v>840</v>
      </c>
      <c r="E18" s="25" t="s">
        <v>6</v>
      </c>
      <c r="F18" s="24">
        <v>278</v>
      </c>
      <c r="G18" s="24">
        <v>251</v>
      </c>
      <c r="H18" s="24">
        <f t="shared" si="2"/>
        <v>529</v>
      </c>
      <c r="I18" s="25" t="s">
        <v>6</v>
      </c>
      <c r="J18" s="24">
        <f t="shared" si="1"/>
        <v>62.976190476190474</v>
      </c>
      <c r="K18" s="24">
        <v>6</v>
      </c>
      <c r="L18" s="24"/>
      <c r="M18" s="24">
        <v>7</v>
      </c>
      <c r="N18" s="26">
        <f>SUM(K18:M18)</f>
        <v>13</v>
      </c>
      <c r="O18" s="27">
        <v>1</v>
      </c>
      <c r="P18" s="27">
        <v>66</v>
      </c>
      <c r="Q18" s="27">
        <f t="shared" si="3"/>
        <v>67</v>
      </c>
      <c r="R18" s="27">
        <v>0</v>
      </c>
      <c r="S18" s="27">
        <v>56</v>
      </c>
      <c r="T18" s="27">
        <f t="shared" si="4"/>
        <v>56</v>
      </c>
      <c r="U18" s="27">
        <v>8</v>
      </c>
      <c r="V18" s="27">
        <v>1</v>
      </c>
      <c r="W18" s="27">
        <v>64</v>
      </c>
      <c r="X18" s="27">
        <v>36</v>
      </c>
      <c r="Y18" s="27">
        <v>157</v>
      </c>
      <c r="Z18" s="27">
        <f t="shared" si="5"/>
        <v>266</v>
      </c>
      <c r="AA18" s="27">
        <v>0</v>
      </c>
      <c r="AB18" s="27">
        <v>9</v>
      </c>
      <c r="AC18" s="27">
        <f t="shared" si="6"/>
        <v>9</v>
      </c>
      <c r="AD18" s="27">
        <v>5</v>
      </c>
      <c r="AE18" s="27">
        <v>44</v>
      </c>
      <c r="AF18" s="27">
        <v>5</v>
      </c>
      <c r="AG18" s="27">
        <v>4</v>
      </c>
      <c r="AH18" s="27">
        <v>2</v>
      </c>
      <c r="AI18" s="27">
        <f t="shared" si="7"/>
        <v>60</v>
      </c>
      <c r="AJ18" s="28">
        <v>0</v>
      </c>
      <c r="AK18" s="28">
        <v>4</v>
      </c>
      <c r="AL18" s="27">
        <f t="shared" si="13"/>
        <v>4</v>
      </c>
      <c r="AM18" s="27">
        <v>3</v>
      </c>
      <c r="AN18" s="27">
        <v>51</v>
      </c>
      <c r="AO18" s="27">
        <f t="shared" si="8"/>
        <v>54</v>
      </c>
      <c r="AP18" s="20">
        <f t="shared" si="9"/>
        <v>17</v>
      </c>
      <c r="AQ18" s="20">
        <f t="shared" si="10"/>
        <v>499</v>
      </c>
      <c r="AR18" s="20">
        <f t="shared" si="11"/>
        <v>516</v>
      </c>
      <c r="AS18" s="24">
        <f t="shared" si="12"/>
        <v>529</v>
      </c>
      <c r="AT18" s="19"/>
      <c r="AU18" s="19"/>
      <c r="AV18" s="19"/>
      <c r="AW18" s="30"/>
    </row>
    <row r="19" spans="1:48" ht="23.25">
      <c r="A19" s="24" t="s">
        <v>1</v>
      </c>
      <c r="B19" s="17">
        <f>SUM(B11:B18)</f>
        <v>2770</v>
      </c>
      <c r="C19" s="17">
        <f>SUM(C11:C18)</f>
        <v>2962</v>
      </c>
      <c r="D19" s="17">
        <f>SUM(D11:D18)</f>
        <v>5732</v>
      </c>
      <c r="E19" s="25" t="s">
        <v>6</v>
      </c>
      <c r="F19" s="17">
        <f>SUM(F11:F18)</f>
        <v>1816</v>
      </c>
      <c r="G19" s="17">
        <f>SUM(G11:G18)</f>
        <v>1721</v>
      </c>
      <c r="H19" s="24">
        <f>SUM(H11:H18)</f>
        <v>3537</v>
      </c>
      <c r="I19" s="25" t="s">
        <v>6</v>
      </c>
      <c r="J19" s="24">
        <f t="shared" si="1"/>
        <v>61.70621074668527</v>
      </c>
      <c r="K19" s="17">
        <f>SUM(K11:K18)</f>
        <v>66</v>
      </c>
      <c r="L19" s="17">
        <f>SUM(L11:L18)</f>
        <v>0</v>
      </c>
      <c r="M19" s="17">
        <f>SUM(M11:M18)</f>
        <v>160</v>
      </c>
      <c r="N19" s="29">
        <f>SUM(K19:M19)</f>
        <v>226</v>
      </c>
      <c r="O19" s="29">
        <f aca="true" t="shared" si="14" ref="O19:U19">SUM(O11:O18)</f>
        <v>13</v>
      </c>
      <c r="P19" s="17">
        <f t="shared" si="14"/>
        <v>430</v>
      </c>
      <c r="Q19" s="17">
        <f t="shared" si="14"/>
        <v>443</v>
      </c>
      <c r="R19" s="29">
        <f t="shared" si="14"/>
        <v>2</v>
      </c>
      <c r="S19" s="29">
        <f t="shared" si="14"/>
        <v>193</v>
      </c>
      <c r="T19" s="17">
        <f t="shared" si="14"/>
        <v>195</v>
      </c>
      <c r="U19" s="29">
        <f t="shared" si="14"/>
        <v>29</v>
      </c>
      <c r="V19" s="29">
        <f>SUM(V11:V18)</f>
        <v>11</v>
      </c>
      <c r="W19" s="29">
        <f>SUM(W11:W18)</f>
        <v>394</v>
      </c>
      <c r="X19" s="29">
        <f>SUM(X11:X18)</f>
        <v>313</v>
      </c>
      <c r="Y19" s="29">
        <f>SUM(Y11:Y18)</f>
        <v>1023</v>
      </c>
      <c r="Z19" s="17">
        <f>SUM(Z11:Z18)</f>
        <v>1770</v>
      </c>
      <c r="AA19" s="29">
        <f>SUM(AA11:AA18)</f>
        <v>0</v>
      </c>
      <c r="AB19" s="29">
        <f>SUM(AB11:AB18)</f>
        <v>45</v>
      </c>
      <c r="AC19" s="27">
        <f t="shared" si="6"/>
        <v>45</v>
      </c>
      <c r="AD19" s="17">
        <f>SUM(AD11:AD18)</f>
        <v>15</v>
      </c>
      <c r="AE19" s="17">
        <f>SUM(AE11:AE18)</f>
        <v>435</v>
      </c>
      <c r="AF19" s="17">
        <f>SUM(AF11:AF18)</f>
        <v>63</v>
      </c>
      <c r="AG19" s="17">
        <f>SUM(AG11:AG18)</f>
        <v>50</v>
      </c>
      <c r="AH19" s="17">
        <f>SUM(AH11:AH18)</f>
        <v>18</v>
      </c>
      <c r="AI19" s="27">
        <f t="shared" si="7"/>
        <v>581</v>
      </c>
      <c r="AJ19" s="29">
        <f>SUM(AJ11:AJ18)</f>
        <v>0</v>
      </c>
      <c r="AK19" s="29">
        <f>SUM(AK11:AK18)</f>
        <v>21</v>
      </c>
      <c r="AL19" s="27">
        <f>SUM(AJ19:AK19)</f>
        <v>21</v>
      </c>
      <c r="AM19" s="29">
        <f>SUM(AM11:AM18)</f>
        <v>10</v>
      </c>
      <c r="AN19" s="29">
        <f>SUM(AN11:AN18)</f>
        <v>246</v>
      </c>
      <c r="AO19" s="17">
        <f>SUM(AO11:AO18)</f>
        <v>256</v>
      </c>
      <c r="AP19" s="20">
        <f>SUM(AP11:AP18)</f>
        <v>69</v>
      </c>
      <c r="AQ19" s="20">
        <f>SUM(AQ11:AQ18)</f>
        <v>3242</v>
      </c>
      <c r="AR19" s="20">
        <f>SUM(AR11:AR18)</f>
        <v>3311</v>
      </c>
      <c r="AS19" s="24">
        <f>SUM(AR19+N19)</f>
        <v>3537</v>
      </c>
      <c r="AT19" s="19"/>
      <c r="AU19" s="19"/>
      <c r="AV19" s="19"/>
    </row>
    <row r="20" spans="1:48" ht="12.75">
      <c r="A20" s="30"/>
      <c r="B20" s="30"/>
      <c r="C20" s="30"/>
      <c r="D20" s="30"/>
      <c r="E20" s="25"/>
      <c r="F20" s="30"/>
      <c r="G20" s="30"/>
      <c r="H20" s="30"/>
      <c r="I20" s="2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49" s="14" customFormat="1" ht="20.25">
      <c r="A21" s="31"/>
      <c r="B21" s="31"/>
      <c r="C21" s="31"/>
      <c r="D21" s="31"/>
      <c r="E21" s="32"/>
      <c r="F21" s="31"/>
      <c r="G21" s="31"/>
      <c r="H21" s="31"/>
      <c r="I21" s="32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2"/>
      <c r="W21" s="31"/>
      <c r="X21" s="31"/>
      <c r="Y21" s="31"/>
      <c r="Z21" s="31"/>
      <c r="AA21" s="31"/>
      <c r="AB21" s="31"/>
      <c r="AC21" s="33"/>
      <c r="AD21" s="31"/>
      <c r="AE21" s="31"/>
      <c r="AF21" s="31"/>
      <c r="AG21" s="31"/>
      <c r="AH21" s="31"/>
      <c r="AI21" s="33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5:44" ht="23.25">
      <c r="E22" s="12"/>
      <c r="I22" s="12"/>
      <c r="U22" s="13"/>
      <c r="V22" s="13"/>
      <c r="W22" s="13"/>
      <c r="X22" s="13"/>
      <c r="Y22" s="13"/>
      <c r="Z22" s="13"/>
      <c r="AB22" s="13"/>
      <c r="AC22" s="13"/>
      <c r="AD22" s="13"/>
      <c r="AE22" s="13"/>
      <c r="AF22" s="13"/>
      <c r="AG22" s="13"/>
      <c r="AH22" s="13"/>
      <c r="AI22" s="13"/>
      <c r="AK22" s="13"/>
      <c r="AL22" s="13"/>
      <c r="AM22" s="13"/>
      <c r="AN22" s="13"/>
      <c r="AO22" s="13"/>
      <c r="AP22" s="13"/>
      <c r="AQ22" s="13"/>
      <c r="AR22" s="13"/>
    </row>
  </sheetData>
  <sheetProtection/>
  <mergeCells count="27">
    <mergeCell ref="AA8:AA10"/>
    <mergeCell ref="AN8:AN10"/>
    <mergeCell ref="AO8:AO10"/>
    <mergeCell ref="AH8:AH10"/>
    <mergeCell ref="AI8:AI10"/>
    <mergeCell ref="AJ8:AJ10"/>
    <mergeCell ref="AK8:AK10"/>
    <mergeCell ref="AL8:AL10"/>
    <mergeCell ref="AM8:AM10"/>
    <mergeCell ref="AB8:AB10"/>
    <mergeCell ref="AC8:AC10"/>
    <mergeCell ref="AD8:AD10"/>
    <mergeCell ref="AE8:AE10"/>
    <mergeCell ref="AF8:AF10"/>
    <mergeCell ref="AG8:AG10"/>
    <mergeCell ref="U8:U10"/>
    <mergeCell ref="V8:V10"/>
    <mergeCell ref="W8:W10"/>
    <mergeCell ref="X8:X10"/>
    <mergeCell ref="Y8:Y10"/>
    <mergeCell ref="Z8:Z10"/>
    <mergeCell ref="O8:O10"/>
    <mergeCell ref="P8:P10"/>
    <mergeCell ref="Q8:Q10"/>
    <mergeCell ref="R8:R10"/>
    <mergeCell ref="S8:S10"/>
    <mergeCell ref="T8:T10"/>
  </mergeCells>
  <printOptions/>
  <pageMargins left="0.10966981132075472" right="0.75" top="0.06181210691823899" bottom="1" header="0.5" footer="0.5"/>
  <pageSetup fitToHeight="1" fitToWidth="1" horizontalDpi="600" verticalDpi="600" orientation="landscape" paperSize="8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BA20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5" max="5" width="3.7109375" style="0" customWidth="1"/>
    <col min="9" max="9" width="4.8515625" style="0" customWidth="1"/>
    <col min="11" max="11" width="12.7109375" style="0" bestFit="1" customWidth="1"/>
    <col min="15" max="15" width="14.8515625" style="0" customWidth="1"/>
    <col min="16" max="16" width="11.140625" style="0" customWidth="1"/>
    <col min="19" max="19" width="10.00390625" style="0" customWidth="1"/>
    <col min="22" max="22" width="11.7109375" style="0" customWidth="1"/>
    <col min="27" max="27" width="10.8515625" style="0" customWidth="1"/>
    <col min="53" max="53" width="9.140625" style="30" customWidth="1"/>
  </cols>
  <sheetData>
    <row r="1" spans="5:9" ht="12.75">
      <c r="E1" s="12"/>
      <c r="I1" s="12"/>
    </row>
    <row r="2" spans="5:9" ht="13.5" thickBot="1">
      <c r="E2" s="12"/>
      <c r="I2" s="12"/>
    </row>
    <row r="3" spans="5:23" ht="12.75">
      <c r="E3" s="12"/>
      <c r="I3" s="12"/>
      <c r="J3" s="72" t="s">
        <v>24</v>
      </c>
      <c r="K3" s="73"/>
      <c r="L3" s="73"/>
      <c r="M3" s="73"/>
      <c r="N3" s="73"/>
      <c r="O3" s="73"/>
      <c r="P3" s="73"/>
      <c r="Q3" s="73"/>
      <c r="R3" s="73"/>
      <c r="S3" s="74"/>
      <c r="T3" s="30"/>
      <c r="U3" s="30"/>
      <c r="V3" s="30"/>
      <c r="W3" s="30"/>
    </row>
    <row r="4" spans="5:23" ht="12.75">
      <c r="E4" s="12"/>
      <c r="I4" s="12"/>
      <c r="J4" s="75"/>
      <c r="K4" s="76"/>
      <c r="L4" s="76"/>
      <c r="M4" s="76"/>
      <c r="N4" s="76"/>
      <c r="O4" s="76"/>
      <c r="P4" s="76"/>
      <c r="Q4" s="76"/>
      <c r="R4" s="76"/>
      <c r="S4" s="77"/>
      <c r="T4" s="30"/>
      <c r="U4" s="48"/>
      <c r="V4" s="48"/>
      <c r="W4" s="30"/>
    </row>
    <row r="5" spans="5:23" ht="12.75">
      <c r="E5" s="12"/>
      <c r="I5" s="12"/>
      <c r="J5" s="75"/>
      <c r="K5" s="76"/>
      <c r="L5" s="76"/>
      <c r="M5" s="76"/>
      <c r="N5" s="76"/>
      <c r="O5" s="76"/>
      <c r="P5" s="76"/>
      <c r="Q5" s="76"/>
      <c r="R5" s="76"/>
      <c r="S5" s="77"/>
      <c r="T5" s="30"/>
      <c r="U5" s="49"/>
      <c r="V5" s="30"/>
      <c r="W5" s="30"/>
    </row>
    <row r="6" spans="5:23" ht="12.75">
      <c r="E6" s="12"/>
      <c r="I6" s="12"/>
      <c r="J6" s="75"/>
      <c r="K6" s="76"/>
      <c r="L6" s="76"/>
      <c r="M6" s="76"/>
      <c r="N6" s="76"/>
      <c r="O6" s="76"/>
      <c r="P6" s="76"/>
      <c r="Q6" s="76"/>
      <c r="R6" s="76"/>
      <c r="S6" s="77"/>
      <c r="T6" s="30"/>
      <c r="U6" s="50"/>
      <c r="V6" s="30"/>
      <c r="W6" s="30"/>
    </row>
    <row r="7" spans="5:48" ht="22.5" customHeight="1" thickBot="1">
      <c r="E7" s="12"/>
      <c r="I7" s="12"/>
      <c r="J7" s="78"/>
      <c r="K7" s="79"/>
      <c r="L7" s="79"/>
      <c r="M7" s="79"/>
      <c r="N7" s="79"/>
      <c r="O7" s="76"/>
      <c r="P7" s="76"/>
      <c r="Q7" s="76"/>
      <c r="R7" s="76"/>
      <c r="S7" s="77"/>
      <c r="X7">
        <v>3</v>
      </c>
      <c r="AA7">
        <v>4</v>
      </c>
      <c r="AD7">
        <v>5</v>
      </c>
      <c r="AG7">
        <v>6</v>
      </c>
      <c r="AJ7">
        <v>7</v>
      </c>
      <c r="AM7">
        <v>8</v>
      </c>
      <c r="AP7">
        <v>9</v>
      </c>
      <c r="AV7">
        <v>10</v>
      </c>
    </row>
    <row r="8" spans="5:53" ht="12.75">
      <c r="E8" s="12"/>
      <c r="I8" s="12"/>
      <c r="N8" s="30"/>
      <c r="O8" s="42" t="s">
        <v>27</v>
      </c>
      <c r="P8" s="80" t="s">
        <v>14</v>
      </c>
      <c r="Q8" s="81" t="s">
        <v>23</v>
      </c>
      <c r="R8" s="42" t="s">
        <v>50</v>
      </c>
      <c r="S8" s="44" t="s">
        <v>9</v>
      </c>
      <c r="T8" s="44" t="s">
        <v>40</v>
      </c>
      <c r="U8" s="44" t="s">
        <v>20</v>
      </c>
      <c r="V8" s="44" t="s">
        <v>41</v>
      </c>
      <c r="W8" s="81" t="s">
        <v>23</v>
      </c>
      <c r="X8" s="82" t="s">
        <v>34</v>
      </c>
      <c r="Y8" s="44" t="s">
        <v>52</v>
      </c>
      <c r="Z8" s="83" t="s">
        <v>23</v>
      </c>
      <c r="AA8" s="42" t="s">
        <v>29</v>
      </c>
      <c r="AB8" s="80" t="s">
        <v>18</v>
      </c>
      <c r="AC8" s="81" t="s">
        <v>23</v>
      </c>
      <c r="AD8" s="42" t="s">
        <v>42</v>
      </c>
      <c r="AE8" s="80" t="s">
        <v>26</v>
      </c>
      <c r="AF8" s="81" t="s">
        <v>23</v>
      </c>
      <c r="AG8" s="42" t="s">
        <v>43</v>
      </c>
      <c r="AH8" s="80" t="s">
        <v>44</v>
      </c>
      <c r="AI8" s="81" t="s">
        <v>23</v>
      </c>
      <c r="AJ8" s="42" t="s">
        <v>30</v>
      </c>
      <c r="AK8" s="80" t="s">
        <v>10</v>
      </c>
      <c r="AL8" s="84" t="s">
        <v>28</v>
      </c>
      <c r="AM8" s="44" t="s">
        <v>25</v>
      </c>
      <c r="AN8" s="51" t="s">
        <v>45</v>
      </c>
      <c r="AO8" s="44" t="s">
        <v>23</v>
      </c>
      <c r="AP8" s="85" t="s">
        <v>31</v>
      </c>
      <c r="AQ8" s="44" t="s">
        <v>46</v>
      </c>
      <c r="AR8" s="44" t="s">
        <v>47</v>
      </c>
      <c r="AS8" s="44" t="s">
        <v>32</v>
      </c>
      <c r="AT8" s="80" t="s">
        <v>16</v>
      </c>
      <c r="AU8" s="84" t="s">
        <v>28</v>
      </c>
      <c r="AV8" s="42" t="s">
        <v>33</v>
      </c>
      <c r="AW8" s="80" t="s">
        <v>35</v>
      </c>
      <c r="AX8" s="83" t="s">
        <v>23</v>
      </c>
      <c r="AY8" s="51" t="s">
        <v>49</v>
      </c>
      <c r="AZ8" s="86" t="s">
        <v>48</v>
      </c>
      <c r="BA8" s="102" t="s">
        <v>58</v>
      </c>
    </row>
    <row r="9" spans="1:53" ht="30.75" customHeight="1" thickBot="1">
      <c r="A9" s="1"/>
      <c r="B9" s="7"/>
      <c r="C9" s="2"/>
      <c r="D9" s="11"/>
      <c r="E9" s="12"/>
      <c r="F9" s="10"/>
      <c r="G9" s="1"/>
      <c r="H9" s="8"/>
      <c r="I9" s="12"/>
      <c r="K9" s="6"/>
      <c r="M9" s="8"/>
      <c r="N9" s="38">
        <v>1</v>
      </c>
      <c r="O9" s="43"/>
      <c r="P9" s="56"/>
      <c r="Q9" s="87"/>
      <c r="R9" s="43"/>
      <c r="S9" s="46"/>
      <c r="T9" s="46"/>
      <c r="U9" s="46"/>
      <c r="V9" s="46"/>
      <c r="W9" s="87"/>
      <c r="X9" s="88"/>
      <c r="Y9" s="46"/>
      <c r="Z9" s="89"/>
      <c r="AA9" s="43"/>
      <c r="AB9" s="56"/>
      <c r="AC9" s="87"/>
      <c r="AD9" s="43"/>
      <c r="AE9" s="56"/>
      <c r="AF9" s="87"/>
      <c r="AG9" s="43"/>
      <c r="AH9" s="56"/>
      <c r="AI9" s="87"/>
      <c r="AJ9" s="43"/>
      <c r="AK9" s="56"/>
      <c r="AL9" s="90"/>
      <c r="AM9" s="46"/>
      <c r="AN9" s="91"/>
      <c r="AO9" s="46"/>
      <c r="AP9" s="92"/>
      <c r="AQ9" s="46"/>
      <c r="AR9" s="46"/>
      <c r="AS9" s="46"/>
      <c r="AT9" s="56"/>
      <c r="AU9" s="90"/>
      <c r="AV9" s="43"/>
      <c r="AW9" s="56"/>
      <c r="AX9" s="89"/>
      <c r="AY9" s="91"/>
      <c r="AZ9" s="93"/>
      <c r="BA9" s="103"/>
    </row>
    <row r="10" spans="1:53" ht="106.5" customHeight="1" thickBot="1">
      <c r="A10" s="15" t="s">
        <v>0</v>
      </c>
      <c r="B10" s="15" t="s">
        <v>2</v>
      </c>
      <c r="C10" s="15" t="s">
        <v>3</v>
      </c>
      <c r="D10" s="16" t="s">
        <v>1</v>
      </c>
      <c r="E10" s="12" t="s">
        <v>6</v>
      </c>
      <c r="F10" s="9" t="s">
        <v>2</v>
      </c>
      <c r="G10" s="3" t="s">
        <v>3</v>
      </c>
      <c r="H10" s="9" t="s">
        <v>1</v>
      </c>
      <c r="I10" s="12" t="s">
        <v>6</v>
      </c>
      <c r="J10" s="5" t="s">
        <v>7</v>
      </c>
      <c r="K10" s="41" t="s">
        <v>59</v>
      </c>
      <c r="L10" s="40" t="s">
        <v>5</v>
      </c>
      <c r="M10" s="4" t="s">
        <v>4</v>
      </c>
      <c r="N10" s="39" t="s">
        <v>1</v>
      </c>
      <c r="O10" s="53"/>
      <c r="P10" s="94"/>
      <c r="Q10" s="95"/>
      <c r="R10" s="53"/>
      <c r="S10" s="52"/>
      <c r="T10" s="52"/>
      <c r="U10" s="52"/>
      <c r="V10" s="52"/>
      <c r="W10" s="95"/>
      <c r="X10" s="96"/>
      <c r="Y10" s="52"/>
      <c r="Z10" s="97"/>
      <c r="AA10" s="53"/>
      <c r="AB10" s="94"/>
      <c r="AC10" s="95"/>
      <c r="AD10" s="53"/>
      <c r="AE10" s="94"/>
      <c r="AF10" s="95"/>
      <c r="AG10" s="53"/>
      <c r="AH10" s="94"/>
      <c r="AI10" s="95"/>
      <c r="AJ10" s="53"/>
      <c r="AK10" s="94"/>
      <c r="AL10" s="98"/>
      <c r="AM10" s="52"/>
      <c r="AN10" s="99"/>
      <c r="AO10" s="52"/>
      <c r="AP10" s="100"/>
      <c r="AQ10" s="52"/>
      <c r="AR10" s="52"/>
      <c r="AS10" s="52"/>
      <c r="AT10" s="94"/>
      <c r="AU10" s="98"/>
      <c r="AV10" s="53"/>
      <c r="AW10" s="94"/>
      <c r="AX10" s="97"/>
      <c r="AY10" s="99"/>
      <c r="AZ10" s="101"/>
      <c r="BA10" s="104"/>
    </row>
    <row r="11" spans="1:53" ht="23.25">
      <c r="A11" s="23">
        <v>1</v>
      </c>
      <c r="B11" s="24">
        <v>283</v>
      </c>
      <c r="C11" s="24">
        <v>363</v>
      </c>
      <c r="D11" s="24">
        <f aca="true" t="shared" si="0" ref="D11:D18">SUM(B11:C11)</f>
        <v>646</v>
      </c>
      <c r="E11" s="25" t="s">
        <v>6</v>
      </c>
      <c r="F11" s="24">
        <v>193</v>
      </c>
      <c r="G11" s="24">
        <v>213</v>
      </c>
      <c r="H11" s="24">
        <f>SUM(F11:G11)</f>
        <v>406</v>
      </c>
      <c r="I11" s="25" t="s">
        <v>6</v>
      </c>
      <c r="J11" s="24">
        <f aca="true" t="shared" si="1" ref="J11:J19">H11/D11*100</f>
        <v>62.848297213622295</v>
      </c>
      <c r="K11" s="27"/>
      <c r="L11" s="24">
        <v>6</v>
      </c>
      <c r="M11" s="24">
        <v>7</v>
      </c>
      <c r="N11" s="26">
        <f>SUM(K11:M11)</f>
        <v>13</v>
      </c>
      <c r="O11" s="34">
        <v>0</v>
      </c>
      <c r="P11" s="27">
        <v>6</v>
      </c>
      <c r="Q11" s="35">
        <f aca="true" t="shared" si="2" ref="Q11:Q18">SUM(O11:P11)</f>
        <v>6</v>
      </c>
      <c r="R11" s="34">
        <v>2</v>
      </c>
      <c r="S11" s="27">
        <v>109</v>
      </c>
      <c r="T11" s="27">
        <v>31</v>
      </c>
      <c r="U11" s="27">
        <v>34</v>
      </c>
      <c r="V11" s="27">
        <v>0</v>
      </c>
      <c r="W11" s="35">
        <f>SUM(R11:V11)</f>
        <v>176</v>
      </c>
      <c r="X11" s="34">
        <v>0</v>
      </c>
      <c r="Y11" s="27">
        <v>5</v>
      </c>
      <c r="Z11" s="35">
        <f>SUM(X11:Y11)</f>
        <v>5</v>
      </c>
      <c r="AA11" s="34">
        <v>1</v>
      </c>
      <c r="AB11" s="27">
        <v>17</v>
      </c>
      <c r="AC11" s="35">
        <f>SUM(AA11:AB11)</f>
        <v>18</v>
      </c>
      <c r="AD11" s="34">
        <v>0</v>
      </c>
      <c r="AE11" s="27">
        <v>1</v>
      </c>
      <c r="AF11" s="35">
        <f>SUM(AD11:AE11)</f>
        <v>1</v>
      </c>
      <c r="AG11" s="34">
        <v>1</v>
      </c>
      <c r="AH11" s="27">
        <v>39</v>
      </c>
      <c r="AI11" s="35">
        <f aca="true" t="shared" si="3" ref="AI11:AI18">SUM(AG11:AH11)</f>
        <v>40</v>
      </c>
      <c r="AJ11" s="34">
        <v>1</v>
      </c>
      <c r="AK11" s="27">
        <v>31</v>
      </c>
      <c r="AL11" s="28">
        <f aca="true" t="shared" si="4" ref="AL11:AL18">SUM(AJ11:AK11)</f>
        <v>32</v>
      </c>
      <c r="AM11" s="27">
        <v>0</v>
      </c>
      <c r="AN11" s="27">
        <v>3</v>
      </c>
      <c r="AO11" s="27">
        <f>SUM(AM11:AN11)</f>
        <v>3</v>
      </c>
      <c r="AP11" s="36">
        <v>2</v>
      </c>
      <c r="AQ11" s="27">
        <v>12</v>
      </c>
      <c r="AR11" s="27">
        <v>83</v>
      </c>
      <c r="AS11" s="27">
        <v>3</v>
      </c>
      <c r="AT11" s="27">
        <v>10</v>
      </c>
      <c r="AU11" s="28">
        <f>SUM(AP11:AT11)</f>
        <v>110</v>
      </c>
      <c r="AV11" s="34">
        <v>0</v>
      </c>
      <c r="AW11" s="27">
        <v>2</v>
      </c>
      <c r="AX11" s="35">
        <f>SUM(AV11:AW11)</f>
        <v>2</v>
      </c>
      <c r="AY11" s="36">
        <f>SUM(O11+R11+X11+AA11+AD11+AG11+AJ11+AM11+AP11+AV11)</f>
        <v>7</v>
      </c>
      <c r="AZ11" s="28">
        <f>SUM(P11+S11+T11+U11+V11+Y11+AB11+AE11+AH11+AK11+AN11+AQ11+AR11+AS11+AT11+AW11)</f>
        <v>386</v>
      </c>
      <c r="BA11" s="105">
        <f>SUM(AY11:AZ11)</f>
        <v>393</v>
      </c>
    </row>
    <row r="12" spans="1:53" ht="23.25">
      <c r="A12" s="24">
        <v>2</v>
      </c>
      <c r="B12" s="24">
        <v>288</v>
      </c>
      <c r="C12" s="24">
        <v>327</v>
      </c>
      <c r="D12" s="24">
        <f t="shared" si="0"/>
        <v>615</v>
      </c>
      <c r="E12" s="25" t="s">
        <v>6</v>
      </c>
      <c r="F12" s="24">
        <v>185</v>
      </c>
      <c r="G12" s="24">
        <v>182</v>
      </c>
      <c r="H12" s="24">
        <f aca="true" t="shared" si="5" ref="H12:H18">SUM(F12:G12)</f>
        <v>367</v>
      </c>
      <c r="I12" s="25" t="s">
        <v>6</v>
      </c>
      <c r="J12" s="24">
        <f t="shared" si="1"/>
        <v>59.674796747967484</v>
      </c>
      <c r="K12" s="24"/>
      <c r="L12" s="24">
        <v>13</v>
      </c>
      <c r="M12" s="24">
        <v>33</v>
      </c>
      <c r="N12" s="26">
        <f>SUM(K12:M12)</f>
        <v>46</v>
      </c>
      <c r="O12" s="34">
        <v>0</v>
      </c>
      <c r="P12" s="27">
        <v>2</v>
      </c>
      <c r="Q12" s="35">
        <f t="shared" si="2"/>
        <v>2</v>
      </c>
      <c r="R12" s="34">
        <v>4</v>
      </c>
      <c r="S12" s="27">
        <v>105</v>
      </c>
      <c r="T12" s="27">
        <v>21</v>
      </c>
      <c r="U12" s="27">
        <v>23</v>
      </c>
      <c r="V12" s="27">
        <v>1</v>
      </c>
      <c r="W12" s="35">
        <f aca="true" t="shared" si="6" ref="W12:W18">SUM(R12:V12)</f>
        <v>154</v>
      </c>
      <c r="X12" s="34">
        <v>0</v>
      </c>
      <c r="Y12" s="27">
        <v>4</v>
      </c>
      <c r="Z12" s="35">
        <f aca="true" t="shared" si="7" ref="Z12:Z18">SUM(X12:Y12)</f>
        <v>4</v>
      </c>
      <c r="AA12" s="34">
        <v>0</v>
      </c>
      <c r="AB12" s="27">
        <v>11</v>
      </c>
      <c r="AC12" s="35">
        <f aca="true" t="shared" si="8" ref="AC12:AC18">SUM(AA12:AB12)</f>
        <v>11</v>
      </c>
      <c r="AD12" s="34">
        <v>0</v>
      </c>
      <c r="AE12" s="27">
        <v>0</v>
      </c>
      <c r="AF12" s="35">
        <f aca="true" t="shared" si="9" ref="AF12:AF18">SUM(AD12:AE12)</f>
        <v>0</v>
      </c>
      <c r="AG12" s="34">
        <v>1</v>
      </c>
      <c r="AH12" s="27">
        <v>29</v>
      </c>
      <c r="AI12" s="35">
        <f t="shared" si="3"/>
        <v>30</v>
      </c>
      <c r="AJ12" s="34">
        <v>1</v>
      </c>
      <c r="AK12" s="27">
        <v>36</v>
      </c>
      <c r="AL12" s="28">
        <f t="shared" si="4"/>
        <v>37</v>
      </c>
      <c r="AM12" s="27">
        <v>0</v>
      </c>
      <c r="AN12" s="24">
        <v>2</v>
      </c>
      <c r="AO12" s="24">
        <f aca="true" t="shared" si="10" ref="AO12:AO18">SUM(AM12:AN12)</f>
        <v>2</v>
      </c>
      <c r="AP12" s="36">
        <v>2</v>
      </c>
      <c r="AQ12" s="27">
        <v>5</v>
      </c>
      <c r="AR12" s="27">
        <v>60</v>
      </c>
      <c r="AS12" s="27">
        <v>0</v>
      </c>
      <c r="AT12" s="27">
        <v>14</v>
      </c>
      <c r="AU12" s="28">
        <f aca="true" t="shared" si="11" ref="AU12:AU18">SUM(AP12:AT12)</f>
        <v>81</v>
      </c>
      <c r="AV12" s="34">
        <v>0</v>
      </c>
      <c r="AW12" s="27">
        <v>0</v>
      </c>
      <c r="AX12" s="35">
        <f aca="true" t="shared" si="12" ref="AX12:AX18">SUM(AV12:AW12)</f>
        <v>0</v>
      </c>
      <c r="AY12" s="36">
        <f aca="true" t="shared" si="13" ref="AY12:AY19">SUM(O12+R12+X12+AA12+AD12+AG12+AJ12+AM12+AP12+AV12)</f>
        <v>8</v>
      </c>
      <c r="AZ12" s="28">
        <f aca="true" t="shared" si="14" ref="AZ12:AZ19">SUM(P12+S12+T12+U12+V12+Y12+AB12+AE12+AH12+AK12+AN12+AQ12+AR12+AS12+AT12+AW12)</f>
        <v>313</v>
      </c>
      <c r="BA12" s="106">
        <f aca="true" t="shared" si="15" ref="BA12:BA19">SUM(AY12:AZ12)</f>
        <v>321</v>
      </c>
    </row>
    <row r="13" spans="1:53" ht="23.25">
      <c r="A13" s="24">
        <v>3</v>
      </c>
      <c r="B13" s="24">
        <v>341</v>
      </c>
      <c r="C13" s="24">
        <v>344</v>
      </c>
      <c r="D13" s="24">
        <f t="shared" si="0"/>
        <v>685</v>
      </c>
      <c r="E13" s="25" t="s">
        <v>6</v>
      </c>
      <c r="F13" s="24">
        <v>232</v>
      </c>
      <c r="G13" s="24">
        <v>203</v>
      </c>
      <c r="H13" s="24">
        <f t="shared" si="5"/>
        <v>435</v>
      </c>
      <c r="I13" s="25" t="s">
        <v>6</v>
      </c>
      <c r="J13" s="24">
        <f t="shared" si="1"/>
        <v>63.503649635036496</v>
      </c>
      <c r="K13" s="24"/>
      <c r="L13" s="24">
        <v>11</v>
      </c>
      <c r="M13" s="24">
        <v>20</v>
      </c>
      <c r="N13" s="26">
        <f>SUM(K13:M13)</f>
        <v>31</v>
      </c>
      <c r="O13" s="34">
        <v>0</v>
      </c>
      <c r="P13" s="27">
        <v>4</v>
      </c>
      <c r="Q13" s="35">
        <f t="shared" si="2"/>
        <v>4</v>
      </c>
      <c r="R13" s="34">
        <v>5</v>
      </c>
      <c r="S13" s="27">
        <v>127</v>
      </c>
      <c r="T13" s="27">
        <v>40</v>
      </c>
      <c r="U13" s="27">
        <v>52</v>
      </c>
      <c r="V13" s="27">
        <v>2</v>
      </c>
      <c r="W13" s="35">
        <f t="shared" si="6"/>
        <v>226</v>
      </c>
      <c r="X13" s="34">
        <v>0</v>
      </c>
      <c r="Y13" s="27">
        <v>4</v>
      </c>
      <c r="Z13" s="35">
        <f t="shared" si="7"/>
        <v>4</v>
      </c>
      <c r="AA13" s="34">
        <v>0</v>
      </c>
      <c r="AB13" s="27">
        <v>25</v>
      </c>
      <c r="AC13" s="35">
        <f t="shared" si="8"/>
        <v>25</v>
      </c>
      <c r="AD13" s="34">
        <v>0</v>
      </c>
      <c r="AE13" s="27">
        <v>1</v>
      </c>
      <c r="AF13" s="35">
        <f t="shared" si="9"/>
        <v>1</v>
      </c>
      <c r="AG13" s="34">
        <v>0</v>
      </c>
      <c r="AH13" s="27">
        <v>22</v>
      </c>
      <c r="AI13" s="35">
        <f t="shared" si="3"/>
        <v>22</v>
      </c>
      <c r="AJ13" s="34">
        <v>0</v>
      </c>
      <c r="AK13" s="27">
        <v>67</v>
      </c>
      <c r="AL13" s="28">
        <f t="shared" si="4"/>
        <v>67</v>
      </c>
      <c r="AM13" s="27">
        <v>0</v>
      </c>
      <c r="AN13" s="24">
        <v>0</v>
      </c>
      <c r="AO13" s="24">
        <f t="shared" si="10"/>
        <v>0</v>
      </c>
      <c r="AP13" s="36">
        <v>1</v>
      </c>
      <c r="AQ13" s="27">
        <v>1</v>
      </c>
      <c r="AR13" s="27">
        <v>43</v>
      </c>
      <c r="AS13" s="27">
        <v>4</v>
      </c>
      <c r="AT13" s="27">
        <v>6</v>
      </c>
      <c r="AU13" s="28">
        <f t="shared" si="11"/>
        <v>55</v>
      </c>
      <c r="AV13" s="34">
        <v>0</v>
      </c>
      <c r="AW13" s="27">
        <v>0</v>
      </c>
      <c r="AX13" s="35">
        <f t="shared" si="12"/>
        <v>0</v>
      </c>
      <c r="AY13" s="36">
        <f t="shared" si="13"/>
        <v>6</v>
      </c>
      <c r="AZ13" s="28">
        <f t="shared" si="14"/>
        <v>398</v>
      </c>
      <c r="BA13" s="106">
        <f t="shared" si="15"/>
        <v>404</v>
      </c>
    </row>
    <row r="14" spans="1:53" ht="23.25">
      <c r="A14" s="24">
        <v>4</v>
      </c>
      <c r="B14" s="24">
        <v>358</v>
      </c>
      <c r="C14" s="24">
        <v>333</v>
      </c>
      <c r="D14" s="24">
        <f t="shared" si="0"/>
        <v>691</v>
      </c>
      <c r="E14" s="25" t="s">
        <v>6</v>
      </c>
      <c r="F14" s="24">
        <v>201</v>
      </c>
      <c r="G14" s="24">
        <v>176</v>
      </c>
      <c r="H14" s="24">
        <f t="shared" si="5"/>
        <v>377</v>
      </c>
      <c r="I14" s="25" t="s">
        <v>6</v>
      </c>
      <c r="J14" s="24">
        <f>H14/D14*100</f>
        <v>54.55861070911722</v>
      </c>
      <c r="K14" s="24"/>
      <c r="L14" s="24">
        <v>6</v>
      </c>
      <c r="M14" s="24">
        <v>42</v>
      </c>
      <c r="N14" s="26">
        <f>SUM(K14:M14)</f>
        <v>48</v>
      </c>
      <c r="O14" s="34">
        <v>0</v>
      </c>
      <c r="P14" s="27">
        <v>4</v>
      </c>
      <c r="Q14" s="35">
        <f t="shared" si="2"/>
        <v>4</v>
      </c>
      <c r="R14" s="34">
        <v>2</v>
      </c>
      <c r="S14" s="27">
        <v>122</v>
      </c>
      <c r="T14" s="27">
        <v>50</v>
      </c>
      <c r="U14" s="27">
        <v>42</v>
      </c>
      <c r="V14" s="27">
        <v>1</v>
      </c>
      <c r="W14" s="35">
        <f t="shared" si="6"/>
        <v>217</v>
      </c>
      <c r="X14" s="34">
        <v>0</v>
      </c>
      <c r="Y14" s="27">
        <v>5</v>
      </c>
      <c r="Z14" s="35">
        <f t="shared" si="7"/>
        <v>5</v>
      </c>
      <c r="AA14" s="34">
        <v>0</v>
      </c>
      <c r="AB14" s="27">
        <v>7</v>
      </c>
      <c r="AC14" s="35">
        <f t="shared" si="8"/>
        <v>7</v>
      </c>
      <c r="AD14" s="34">
        <v>0</v>
      </c>
      <c r="AE14" s="27">
        <v>0</v>
      </c>
      <c r="AF14" s="35">
        <f t="shared" si="9"/>
        <v>0</v>
      </c>
      <c r="AG14" s="34">
        <v>0</v>
      </c>
      <c r="AH14" s="27">
        <v>10</v>
      </c>
      <c r="AI14" s="35">
        <f t="shared" si="3"/>
        <v>10</v>
      </c>
      <c r="AJ14" s="34">
        <v>3</v>
      </c>
      <c r="AK14" s="27">
        <v>35</v>
      </c>
      <c r="AL14" s="28">
        <f t="shared" si="4"/>
        <v>38</v>
      </c>
      <c r="AM14" s="27">
        <v>0</v>
      </c>
      <c r="AN14" s="24">
        <v>3</v>
      </c>
      <c r="AO14" s="24">
        <f t="shared" si="10"/>
        <v>3</v>
      </c>
      <c r="AP14" s="36">
        <v>0</v>
      </c>
      <c r="AQ14" s="27">
        <v>0</v>
      </c>
      <c r="AR14" s="27">
        <v>35</v>
      </c>
      <c r="AS14" s="27">
        <v>2</v>
      </c>
      <c r="AT14" s="27">
        <v>6</v>
      </c>
      <c r="AU14" s="28">
        <f t="shared" si="11"/>
        <v>43</v>
      </c>
      <c r="AV14" s="34">
        <v>0</v>
      </c>
      <c r="AW14" s="27">
        <v>2</v>
      </c>
      <c r="AX14" s="35">
        <f t="shared" si="12"/>
        <v>2</v>
      </c>
      <c r="AY14" s="36">
        <f t="shared" si="13"/>
        <v>5</v>
      </c>
      <c r="AZ14" s="28">
        <f t="shared" si="14"/>
        <v>324</v>
      </c>
      <c r="BA14" s="106">
        <f t="shared" si="15"/>
        <v>329</v>
      </c>
    </row>
    <row r="15" spans="1:53" ht="23.25">
      <c r="A15" s="24">
        <v>5</v>
      </c>
      <c r="B15" s="24">
        <v>376</v>
      </c>
      <c r="C15" s="24">
        <v>374</v>
      </c>
      <c r="D15" s="24">
        <f t="shared" si="0"/>
        <v>750</v>
      </c>
      <c r="E15" s="25" t="s">
        <v>6</v>
      </c>
      <c r="F15" s="24">
        <v>249</v>
      </c>
      <c r="G15" s="24">
        <v>214</v>
      </c>
      <c r="H15" s="24">
        <f t="shared" si="5"/>
        <v>463</v>
      </c>
      <c r="I15" s="25" t="s">
        <v>6</v>
      </c>
      <c r="J15" s="24">
        <f t="shared" si="1"/>
        <v>61.73333333333333</v>
      </c>
      <c r="K15" s="24"/>
      <c r="L15" s="24">
        <v>7</v>
      </c>
      <c r="M15" s="24">
        <v>27</v>
      </c>
      <c r="N15" s="26">
        <f>SUM(K15:M15)</f>
        <v>34</v>
      </c>
      <c r="O15" s="34">
        <v>0</v>
      </c>
      <c r="P15" s="27">
        <v>5</v>
      </c>
      <c r="Q15" s="35">
        <f t="shared" si="2"/>
        <v>5</v>
      </c>
      <c r="R15" s="34">
        <v>0</v>
      </c>
      <c r="S15" s="27">
        <v>126</v>
      </c>
      <c r="T15" s="27">
        <v>31</v>
      </c>
      <c r="U15" s="27">
        <v>54</v>
      </c>
      <c r="V15" s="27">
        <v>0</v>
      </c>
      <c r="W15" s="35">
        <f t="shared" si="6"/>
        <v>211</v>
      </c>
      <c r="X15" s="34">
        <v>0</v>
      </c>
      <c r="Y15" s="27">
        <v>3</v>
      </c>
      <c r="Z15" s="35">
        <f t="shared" si="7"/>
        <v>3</v>
      </c>
      <c r="AA15" s="34">
        <v>0</v>
      </c>
      <c r="AB15" s="27">
        <v>4</v>
      </c>
      <c r="AC15" s="35">
        <f t="shared" si="8"/>
        <v>4</v>
      </c>
      <c r="AD15" s="34">
        <v>0</v>
      </c>
      <c r="AE15" s="27">
        <v>0</v>
      </c>
      <c r="AF15" s="35">
        <f t="shared" si="9"/>
        <v>0</v>
      </c>
      <c r="AG15" s="34">
        <v>2</v>
      </c>
      <c r="AH15" s="27">
        <v>28</v>
      </c>
      <c r="AI15" s="35">
        <f t="shared" si="3"/>
        <v>30</v>
      </c>
      <c r="AJ15" s="34">
        <v>4</v>
      </c>
      <c r="AK15" s="27">
        <v>62</v>
      </c>
      <c r="AL15" s="28">
        <f t="shared" si="4"/>
        <v>66</v>
      </c>
      <c r="AM15" s="27">
        <v>0</v>
      </c>
      <c r="AN15" s="24">
        <v>2</v>
      </c>
      <c r="AO15" s="24">
        <f t="shared" si="10"/>
        <v>2</v>
      </c>
      <c r="AP15" s="36">
        <v>6</v>
      </c>
      <c r="AQ15" s="27">
        <v>7</v>
      </c>
      <c r="AR15" s="27">
        <v>83</v>
      </c>
      <c r="AS15" s="27">
        <v>3</v>
      </c>
      <c r="AT15" s="27">
        <v>9</v>
      </c>
      <c r="AU15" s="28">
        <f t="shared" si="11"/>
        <v>108</v>
      </c>
      <c r="AV15" s="34">
        <v>0</v>
      </c>
      <c r="AW15" s="27">
        <v>0</v>
      </c>
      <c r="AX15" s="35">
        <f t="shared" si="12"/>
        <v>0</v>
      </c>
      <c r="AY15" s="36">
        <f t="shared" si="13"/>
        <v>12</v>
      </c>
      <c r="AZ15" s="28">
        <f t="shared" si="14"/>
        <v>417</v>
      </c>
      <c r="BA15" s="106">
        <f t="shared" si="15"/>
        <v>429</v>
      </c>
    </row>
    <row r="16" spans="1:53" ht="23.25">
      <c r="A16" s="24">
        <v>6</v>
      </c>
      <c r="B16" s="24">
        <v>379</v>
      </c>
      <c r="C16" s="24">
        <v>408</v>
      </c>
      <c r="D16" s="24">
        <f t="shared" si="0"/>
        <v>787</v>
      </c>
      <c r="E16" s="25" t="s">
        <v>6</v>
      </c>
      <c r="F16" s="24">
        <v>254</v>
      </c>
      <c r="G16" s="24">
        <v>249</v>
      </c>
      <c r="H16" s="24">
        <f t="shared" si="5"/>
        <v>503</v>
      </c>
      <c r="I16" s="25" t="s">
        <v>6</v>
      </c>
      <c r="J16" s="24">
        <f t="shared" si="1"/>
        <v>63.9135959339263</v>
      </c>
      <c r="K16" s="24"/>
      <c r="L16" s="24">
        <v>12</v>
      </c>
      <c r="M16" s="24">
        <v>24</v>
      </c>
      <c r="N16" s="26">
        <f>SUM(K16:M16)</f>
        <v>36</v>
      </c>
      <c r="O16" s="34">
        <v>0</v>
      </c>
      <c r="P16" s="27">
        <v>2</v>
      </c>
      <c r="Q16" s="35">
        <f t="shared" si="2"/>
        <v>2</v>
      </c>
      <c r="R16" s="34">
        <v>4</v>
      </c>
      <c r="S16" s="27">
        <v>147</v>
      </c>
      <c r="T16" s="27">
        <v>56</v>
      </c>
      <c r="U16" s="27">
        <v>59</v>
      </c>
      <c r="V16" s="27">
        <v>1</v>
      </c>
      <c r="W16" s="35">
        <f t="shared" si="6"/>
        <v>267</v>
      </c>
      <c r="X16" s="34">
        <v>0</v>
      </c>
      <c r="Y16" s="27">
        <v>10</v>
      </c>
      <c r="Z16" s="35">
        <f t="shared" si="7"/>
        <v>10</v>
      </c>
      <c r="AA16" s="34">
        <v>0</v>
      </c>
      <c r="AB16" s="27">
        <v>4</v>
      </c>
      <c r="AC16" s="35">
        <f t="shared" si="8"/>
        <v>4</v>
      </c>
      <c r="AD16" s="34">
        <v>0</v>
      </c>
      <c r="AE16" s="27">
        <v>2</v>
      </c>
      <c r="AF16" s="35">
        <f t="shared" si="9"/>
        <v>2</v>
      </c>
      <c r="AG16" s="34">
        <v>2</v>
      </c>
      <c r="AH16" s="27">
        <v>33</v>
      </c>
      <c r="AI16" s="35">
        <f t="shared" si="3"/>
        <v>35</v>
      </c>
      <c r="AJ16" s="34">
        <v>1</v>
      </c>
      <c r="AK16" s="27">
        <v>69</v>
      </c>
      <c r="AL16" s="28">
        <f t="shared" si="4"/>
        <v>70</v>
      </c>
      <c r="AM16" s="27">
        <v>0</v>
      </c>
      <c r="AN16" s="24">
        <v>0</v>
      </c>
      <c r="AO16" s="24">
        <f t="shared" si="10"/>
        <v>0</v>
      </c>
      <c r="AP16" s="36">
        <v>0</v>
      </c>
      <c r="AQ16" s="27">
        <v>13</v>
      </c>
      <c r="AR16" s="27">
        <v>55</v>
      </c>
      <c r="AS16" s="27">
        <v>2</v>
      </c>
      <c r="AT16" s="27">
        <v>6</v>
      </c>
      <c r="AU16" s="28">
        <f t="shared" si="11"/>
        <v>76</v>
      </c>
      <c r="AV16" s="34">
        <v>0</v>
      </c>
      <c r="AW16" s="27">
        <v>1</v>
      </c>
      <c r="AX16" s="35">
        <f t="shared" si="12"/>
        <v>1</v>
      </c>
      <c r="AY16" s="36">
        <f t="shared" si="13"/>
        <v>7</v>
      </c>
      <c r="AZ16" s="28">
        <f t="shared" si="14"/>
        <v>460</v>
      </c>
      <c r="BA16" s="106">
        <f t="shared" si="15"/>
        <v>467</v>
      </c>
    </row>
    <row r="17" spans="1:53" ht="23.25">
      <c r="A17" s="24">
        <v>7</v>
      </c>
      <c r="B17" s="24">
        <v>332</v>
      </c>
      <c r="C17" s="24">
        <v>386</v>
      </c>
      <c r="D17" s="24">
        <f t="shared" si="0"/>
        <v>718</v>
      </c>
      <c r="E17" s="25" t="s">
        <v>6</v>
      </c>
      <c r="F17" s="24">
        <v>224</v>
      </c>
      <c r="G17" s="24">
        <v>233</v>
      </c>
      <c r="H17" s="24">
        <f t="shared" si="5"/>
        <v>457</v>
      </c>
      <c r="I17" s="25" t="s">
        <v>6</v>
      </c>
      <c r="J17" s="24">
        <f t="shared" si="1"/>
        <v>63.64902506963789</v>
      </c>
      <c r="K17" s="24"/>
      <c r="L17" s="24">
        <v>8</v>
      </c>
      <c r="M17" s="24">
        <v>17</v>
      </c>
      <c r="N17" s="26">
        <f>SUM(K17:M17)</f>
        <v>25</v>
      </c>
      <c r="O17" s="34">
        <v>0</v>
      </c>
      <c r="P17" s="27">
        <v>2</v>
      </c>
      <c r="Q17" s="35">
        <f t="shared" si="2"/>
        <v>2</v>
      </c>
      <c r="R17" s="34">
        <v>6</v>
      </c>
      <c r="S17" s="27">
        <v>145</v>
      </c>
      <c r="T17" s="27">
        <v>47</v>
      </c>
      <c r="U17" s="27">
        <v>59</v>
      </c>
      <c r="V17" s="27">
        <v>3</v>
      </c>
      <c r="W17" s="35">
        <f t="shared" si="6"/>
        <v>260</v>
      </c>
      <c r="X17" s="34">
        <v>0</v>
      </c>
      <c r="Y17" s="27">
        <v>6</v>
      </c>
      <c r="Z17" s="35">
        <f t="shared" si="7"/>
        <v>6</v>
      </c>
      <c r="AA17" s="34">
        <v>1</v>
      </c>
      <c r="AB17" s="27">
        <v>1</v>
      </c>
      <c r="AC17" s="35">
        <f t="shared" si="8"/>
        <v>2</v>
      </c>
      <c r="AD17" s="34">
        <v>0</v>
      </c>
      <c r="AE17" s="27">
        <v>1</v>
      </c>
      <c r="AF17" s="35">
        <f t="shared" si="9"/>
        <v>1</v>
      </c>
      <c r="AG17" s="34">
        <v>0</v>
      </c>
      <c r="AH17" s="27">
        <v>36</v>
      </c>
      <c r="AI17" s="35">
        <f t="shared" si="3"/>
        <v>36</v>
      </c>
      <c r="AJ17" s="34">
        <v>2</v>
      </c>
      <c r="AK17" s="27">
        <v>50</v>
      </c>
      <c r="AL17" s="28">
        <f t="shared" si="4"/>
        <v>52</v>
      </c>
      <c r="AM17" s="27">
        <v>0</v>
      </c>
      <c r="AN17" s="24">
        <v>2</v>
      </c>
      <c r="AO17" s="24">
        <f t="shared" si="10"/>
        <v>2</v>
      </c>
      <c r="AP17" s="36">
        <v>0</v>
      </c>
      <c r="AQ17" s="27">
        <v>7</v>
      </c>
      <c r="AR17" s="27">
        <v>58</v>
      </c>
      <c r="AS17" s="27">
        <v>1</v>
      </c>
      <c r="AT17" s="27">
        <v>5</v>
      </c>
      <c r="AU17" s="28">
        <f t="shared" si="11"/>
        <v>71</v>
      </c>
      <c r="AV17" s="34">
        <v>0</v>
      </c>
      <c r="AW17" s="27">
        <v>0</v>
      </c>
      <c r="AX17" s="35">
        <f t="shared" si="12"/>
        <v>0</v>
      </c>
      <c r="AY17" s="36">
        <f t="shared" si="13"/>
        <v>9</v>
      </c>
      <c r="AZ17" s="28">
        <f t="shared" si="14"/>
        <v>423</v>
      </c>
      <c r="BA17" s="106">
        <f t="shared" si="15"/>
        <v>432</v>
      </c>
    </row>
    <row r="18" spans="1:53" ht="23.25">
      <c r="A18" s="24">
        <v>8</v>
      </c>
      <c r="B18" s="24">
        <v>413</v>
      </c>
      <c r="C18" s="24">
        <v>427</v>
      </c>
      <c r="D18" s="24">
        <f t="shared" si="0"/>
        <v>840</v>
      </c>
      <c r="E18" s="25" t="s">
        <v>6</v>
      </c>
      <c r="F18" s="24">
        <v>278</v>
      </c>
      <c r="G18" s="24">
        <v>251</v>
      </c>
      <c r="H18" s="24">
        <f t="shared" si="5"/>
        <v>529</v>
      </c>
      <c r="I18" s="25" t="s">
        <v>6</v>
      </c>
      <c r="J18" s="24">
        <f t="shared" si="1"/>
        <v>62.976190476190474</v>
      </c>
      <c r="K18" s="24"/>
      <c r="L18" s="24">
        <v>5</v>
      </c>
      <c r="M18" s="24">
        <v>7</v>
      </c>
      <c r="N18" s="26">
        <f>SUM(K18:M18)</f>
        <v>12</v>
      </c>
      <c r="O18" s="34">
        <v>0</v>
      </c>
      <c r="P18" s="27">
        <v>2</v>
      </c>
      <c r="Q18" s="35">
        <f t="shared" si="2"/>
        <v>2</v>
      </c>
      <c r="R18" s="34">
        <v>9</v>
      </c>
      <c r="S18" s="27">
        <v>162</v>
      </c>
      <c r="T18" s="27">
        <v>42</v>
      </c>
      <c r="U18" s="27">
        <v>60</v>
      </c>
      <c r="V18" s="27">
        <v>0</v>
      </c>
      <c r="W18" s="35">
        <f t="shared" si="6"/>
        <v>273</v>
      </c>
      <c r="X18" s="34">
        <v>0</v>
      </c>
      <c r="Y18" s="27">
        <v>10</v>
      </c>
      <c r="Z18" s="35">
        <f t="shared" si="7"/>
        <v>10</v>
      </c>
      <c r="AA18" s="34">
        <v>0</v>
      </c>
      <c r="AB18" s="27">
        <v>35</v>
      </c>
      <c r="AC18" s="35">
        <f t="shared" si="8"/>
        <v>35</v>
      </c>
      <c r="AD18" s="34">
        <v>0</v>
      </c>
      <c r="AE18" s="27">
        <v>3</v>
      </c>
      <c r="AF18" s="35">
        <f t="shared" si="9"/>
        <v>3</v>
      </c>
      <c r="AG18" s="34">
        <v>1</v>
      </c>
      <c r="AH18" s="27">
        <v>53</v>
      </c>
      <c r="AI18" s="35">
        <f t="shared" si="3"/>
        <v>54</v>
      </c>
      <c r="AJ18" s="34">
        <v>2</v>
      </c>
      <c r="AK18" s="27">
        <v>73</v>
      </c>
      <c r="AL18" s="28">
        <f t="shared" si="4"/>
        <v>75</v>
      </c>
      <c r="AM18" s="27">
        <v>0</v>
      </c>
      <c r="AN18" s="24">
        <v>3</v>
      </c>
      <c r="AO18" s="24">
        <f t="shared" si="10"/>
        <v>3</v>
      </c>
      <c r="AP18" s="36">
        <v>4</v>
      </c>
      <c r="AQ18" s="27">
        <v>4</v>
      </c>
      <c r="AR18" s="27">
        <v>46</v>
      </c>
      <c r="AS18" s="27">
        <v>2</v>
      </c>
      <c r="AT18" s="27">
        <v>4</v>
      </c>
      <c r="AU18" s="28">
        <f t="shared" si="11"/>
        <v>60</v>
      </c>
      <c r="AV18" s="34">
        <v>0</v>
      </c>
      <c r="AW18" s="27">
        <v>2</v>
      </c>
      <c r="AX18" s="35">
        <f t="shared" si="12"/>
        <v>2</v>
      </c>
      <c r="AY18" s="36">
        <f t="shared" si="13"/>
        <v>16</v>
      </c>
      <c r="AZ18" s="28">
        <f t="shared" si="14"/>
        <v>501</v>
      </c>
      <c r="BA18" s="106">
        <f t="shared" si="15"/>
        <v>517</v>
      </c>
    </row>
    <row r="19" spans="1:53" ht="24" thickBot="1">
      <c r="A19" s="24" t="s">
        <v>1</v>
      </c>
      <c r="B19" s="17">
        <f>SUM(B11:B18)</f>
        <v>2770</v>
      </c>
      <c r="C19" s="17">
        <f>SUM(C11:C18)</f>
        <v>2962</v>
      </c>
      <c r="D19" s="17">
        <f>SUM(D11:D18)</f>
        <v>5732</v>
      </c>
      <c r="E19" s="25" t="s">
        <v>6</v>
      </c>
      <c r="F19" s="17">
        <f>SUM(F11:F18)</f>
        <v>1816</v>
      </c>
      <c r="G19" s="17">
        <f>SUM(G11:G18)</f>
        <v>1721</v>
      </c>
      <c r="H19" s="24">
        <f>SUM(H11:H18)</f>
        <v>3537</v>
      </c>
      <c r="I19" s="25" t="s">
        <v>6</v>
      </c>
      <c r="J19" s="24">
        <f t="shared" si="1"/>
        <v>61.70621074668527</v>
      </c>
      <c r="K19" s="17">
        <f>SUM(K11:K18)</f>
        <v>0</v>
      </c>
      <c r="L19" s="17">
        <f aca="true" t="shared" si="16" ref="L19:AX19">SUM(L11:L18)</f>
        <v>68</v>
      </c>
      <c r="M19" s="17">
        <f t="shared" si="16"/>
        <v>177</v>
      </c>
      <c r="N19" s="29">
        <f>SUM(K19:M19)</f>
        <v>245</v>
      </c>
      <c r="O19" s="37">
        <f t="shared" si="16"/>
        <v>0</v>
      </c>
      <c r="P19" s="37">
        <f t="shared" si="16"/>
        <v>27</v>
      </c>
      <c r="Q19" s="37">
        <f t="shared" si="16"/>
        <v>27</v>
      </c>
      <c r="R19" s="37">
        <f t="shared" si="16"/>
        <v>32</v>
      </c>
      <c r="S19" s="37">
        <f t="shared" si="16"/>
        <v>1043</v>
      </c>
      <c r="T19" s="37">
        <f t="shared" si="16"/>
        <v>318</v>
      </c>
      <c r="U19" s="37">
        <f t="shared" si="16"/>
        <v>383</v>
      </c>
      <c r="V19" s="37">
        <f t="shared" si="16"/>
        <v>8</v>
      </c>
      <c r="W19" s="37">
        <f t="shared" si="16"/>
        <v>1784</v>
      </c>
      <c r="X19" s="37">
        <f t="shared" si="16"/>
        <v>0</v>
      </c>
      <c r="Y19" s="37">
        <f t="shared" si="16"/>
        <v>47</v>
      </c>
      <c r="Z19" s="37">
        <f t="shared" si="16"/>
        <v>47</v>
      </c>
      <c r="AA19" s="37">
        <f t="shared" si="16"/>
        <v>2</v>
      </c>
      <c r="AB19" s="37">
        <f t="shared" si="16"/>
        <v>104</v>
      </c>
      <c r="AC19" s="37">
        <f t="shared" si="16"/>
        <v>106</v>
      </c>
      <c r="AD19" s="37">
        <f t="shared" si="16"/>
        <v>0</v>
      </c>
      <c r="AE19" s="37">
        <f t="shared" si="16"/>
        <v>8</v>
      </c>
      <c r="AF19" s="37">
        <f t="shared" si="16"/>
        <v>8</v>
      </c>
      <c r="AG19" s="37">
        <f t="shared" si="16"/>
        <v>7</v>
      </c>
      <c r="AH19" s="37">
        <f t="shared" si="16"/>
        <v>250</v>
      </c>
      <c r="AI19" s="37">
        <f t="shared" si="16"/>
        <v>257</v>
      </c>
      <c r="AJ19" s="37">
        <f t="shared" si="16"/>
        <v>14</v>
      </c>
      <c r="AK19" s="37">
        <f t="shared" si="16"/>
        <v>423</v>
      </c>
      <c r="AL19" s="37">
        <f t="shared" si="16"/>
        <v>437</v>
      </c>
      <c r="AM19" s="37">
        <f t="shared" si="16"/>
        <v>0</v>
      </c>
      <c r="AN19" s="37">
        <f t="shared" si="16"/>
        <v>15</v>
      </c>
      <c r="AO19" s="37">
        <f t="shared" si="16"/>
        <v>15</v>
      </c>
      <c r="AP19" s="37">
        <f t="shared" si="16"/>
        <v>15</v>
      </c>
      <c r="AQ19" s="37">
        <f t="shared" si="16"/>
        <v>49</v>
      </c>
      <c r="AR19" s="37">
        <f t="shared" si="16"/>
        <v>463</v>
      </c>
      <c r="AS19" s="37">
        <f t="shared" si="16"/>
        <v>17</v>
      </c>
      <c r="AT19" s="37">
        <f t="shared" si="16"/>
        <v>60</v>
      </c>
      <c r="AU19" s="37">
        <f t="shared" si="16"/>
        <v>604</v>
      </c>
      <c r="AV19" s="37">
        <f t="shared" si="16"/>
        <v>0</v>
      </c>
      <c r="AW19" s="37">
        <f t="shared" si="16"/>
        <v>7</v>
      </c>
      <c r="AX19" s="37">
        <f t="shared" si="16"/>
        <v>7</v>
      </c>
      <c r="AY19" s="36">
        <f t="shared" si="13"/>
        <v>70</v>
      </c>
      <c r="AZ19" s="28">
        <f t="shared" si="14"/>
        <v>3222</v>
      </c>
      <c r="BA19" s="107">
        <f t="shared" si="15"/>
        <v>3292</v>
      </c>
    </row>
    <row r="20" spans="1:52" ht="12.75">
      <c r="A20" s="30"/>
      <c r="B20" s="30"/>
      <c r="C20" s="30"/>
      <c r="D20" s="30"/>
      <c r="E20" s="25"/>
      <c r="F20" s="30"/>
      <c r="G20" s="30"/>
      <c r="H20" s="30"/>
      <c r="I20" s="2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</sheetData>
  <sheetProtection/>
  <mergeCells count="41">
    <mergeCell ref="BA8:BA10"/>
    <mergeCell ref="AU8:AU10"/>
    <mergeCell ref="AV8:AV10"/>
    <mergeCell ref="AW8:AW10"/>
    <mergeCell ref="AX8:AX10"/>
    <mergeCell ref="AY8:AY10"/>
    <mergeCell ref="AZ8:AZ10"/>
    <mergeCell ref="AO8:AO10"/>
    <mergeCell ref="AP8:AP10"/>
    <mergeCell ref="AQ8:AQ10"/>
    <mergeCell ref="AR8:AR10"/>
    <mergeCell ref="AS8:AS10"/>
    <mergeCell ref="AT8:AT10"/>
    <mergeCell ref="AI8:AI10"/>
    <mergeCell ref="AJ8:AJ10"/>
    <mergeCell ref="AK8:AK10"/>
    <mergeCell ref="AL8:AL10"/>
    <mergeCell ref="AM8:AM10"/>
    <mergeCell ref="AN8:AN10"/>
    <mergeCell ref="AC8:AC10"/>
    <mergeCell ref="AD8:AD10"/>
    <mergeCell ref="AE8:AE10"/>
    <mergeCell ref="AF8:AF10"/>
    <mergeCell ref="AG8:AG10"/>
    <mergeCell ref="AH8:AH10"/>
    <mergeCell ref="W8:W10"/>
    <mergeCell ref="X8:X10"/>
    <mergeCell ref="Y8:Y10"/>
    <mergeCell ref="Z8:Z10"/>
    <mergeCell ref="AA8:AA10"/>
    <mergeCell ref="AB8:AB10"/>
    <mergeCell ref="J3:S7"/>
    <mergeCell ref="U4:V4"/>
    <mergeCell ref="O8:O10"/>
    <mergeCell ref="P8:P10"/>
    <mergeCell ref="Q8:Q10"/>
    <mergeCell ref="R8:R10"/>
    <mergeCell ref="S8:S10"/>
    <mergeCell ref="T8:T10"/>
    <mergeCell ref="U8:U10"/>
    <mergeCell ref="V8:V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ARPINO</dc:creator>
  <cp:keywords/>
  <dc:description/>
  <cp:lastModifiedBy>user</cp:lastModifiedBy>
  <cp:lastPrinted>2022-09-27T10:27:15Z</cp:lastPrinted>
  <dcterms:created xsi:type="dcterms:W3CDTF">2001-04-11T14:02:58Z</dcterms:created>
  <dcterms:modified xsi:type="dcterms:W3CDTF">2022-09-27T10:47:28Z</dcterms:modified>
  <cp:category/>
  <cp:version/>
  <cp:contentType/>
  <cp:contentStatus/>
</cp:coreProperties>
</file>